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/>
  <mc:AlternateContent xmlns:mc="http://schemas.openxmlformats.org/markup-compatibility/2006">
    <mc:Choice Requires="x15">
      <x15ac:absPath xmlns:x15ac="http://schemas.microsoft.com/office/spreadsheetml/2010/11/ac" url="Y:\Shared Files\Accounting\Freight Claims\"/>
    </mc:Choice>
  </mc:AlternateContent>
  <xr:revisionPtr revIDLastSave="0" documentId="13_ncr:1_{622A1A17-D69A-490E-8F5A-077ADB73954D}" xr6:coauthVersionLast="40" xr6:coauthVersionMax="40" xr10:uidLastSave="{00000000-0000-0000-0000-000000000000}"/>
  <bookViews>
    <workbookView xWindow="0" yWindow="0" windowWidth="14700" windowHeight="6000" xr2:uid="{00000000-000D-0000-FFFF-FFFF00000000}"/>
  </bookViews>
  <sheets>
    <sheet name="PI SEGUNDA IMPORTAÇÃO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4" i="7" l="1"/>
  <c r="E114" i="7"/>
  <c r="E113" i="7"/>
  <c r="F113" i="7" s="1"/>
  <c r="F112" i="7"/>
  <c r="E133" i="7"/>
  <c r="F133" i="7" s="1"/>
  <c r="E132" i="7"/>
  <c r="F132" i="7" s="1"/>
  <c r="E131" i="7"/>
  <c r="F131" i="7" s="1"/>
  <c r="F10" i="7" l="1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4" i="7"/>
  <c r="F135" i="7"/>
  <c r="F136" i="7"/>
  <c r="F9" i="7"/>
  <c r="F137" i="7" l="1"/>
  <c r="G137" i="7"/>
</calcChain>
</file>

<file path=xl/sharedStrings.xml><?xml version="1.0" encoding="utf-8"?>
<sst xmlns="http://schemas.openxmlformats.org/spreadsheetml/2006/main" count="227" uniqueCount="132">
  <si>
    <r>
      <t xml:space="preserve"> </t>
    </r>
    <r>
      <rPr>
        <sz val="20"/>
        <rFont val="宋体"/>
        <charset val="134"/>
      </rPr>
      <t>海宁先科太阳能科技有限公司</t>
    </r>
    <r>
      <rPr>
        <sz val="12"/>
        <rFont val="宋体"/>
        <charset val="134"/>
      </rPr>
      <t xml:space="preserve">
</t>
    </r>
    <r>
      <rPr>
        <sz val="12"/>
        <rFont val="바탕"/>
        <family val="1"/>
      </rPr>
      <t xml:space="preserve">      </t>
    </r>
    <r>
      <rPr>
        <sz val="14"/>
        <rFont val="바탕"/>
        <family val="1"/>
      </rPr>
      <t xml:space="preserve"> </t>
    </r>
    <r>
      <rPr>
        <b/>
        <sz val="14"/>
        <rFont val="Times New Roman"/>
        <family val="1"/>
      </rPr>
      <t>HAINING XIANKE NEW MATERIAL TECHNOLOGY CO.,LTD</t>
    </r>
    <r>
      <rPr>
        <sz val="12"/>
        <rFont val="바탕"/>
        <family val="1"/>
      </rPr>
      <t xml:space="preserve">
         </t>
    </r>
    <r>
      <rPr>
        <sz val="12"/>
        <rFont val="宋体"/>
        <charset val="134"/>
      </rPr>
      <t xml:space="preserve"> 浙江省海宁市袁花工业功能区58号
</t>
    </r>
    <r>
      <rPr>
        <sz val="12"/>
        <rFont val="Times New Roman"/>
        <family val="1"/>
      </rPr>
      <t xml:space="preserve">TEL:+86-573-87817298         FAX:+86-573-87872882  
 www.xiankesolar.com   </t>
    </r>
    <r>
      <rPr>
        <sz val="12"/>
        <rFont val="바탕"/>
        <family val="1"/>
      </rPr>
      <t xml:space="preserve">
</t>
    </r>
  </si>
  <si>
    <t xml:space="preserve">            </t>
  </si>
  <si>
    <r>
      <t>TO:Brian Duda
Duda Energy 
1112 Brooks St
Decatur, AL 35601
P: 256-301-5471
F: 866-568-3412</t>
    </r>
    <r>
      <rPr>
        <sz val="11"/>
        <rFont val="Arial"/>
        <family val="2"/>
      </rPr>
      <t xml:space="preserve">
</t>
    </r>
  </si>
  <si>
    <t>Invoice No: 150117</t>
  </si>
  <si>
    <t>The specification and amount of the solar water heaters are as follows :</t>
  </si>
  <si>
    <t>45° Angle, washers and lock washers with bolts, reflector compatible</t>
  </si>
  <si>
    <t>Foam cost (2 pcs more )</t>
  </si>
  <si>
    <t xml:space="preserve">transporation cost </t>
  </si>
  <si>
    <t>AMS</t>
  </si>
  <si>
    <t xml:space="preserve">TOTAL </t>
  </si>
  <si>
    <t>.</t>
  </si>
  <si>
    <t>Bank information :                                                                                                                                      Bank:THE AGRICULTURAL BANK OF CHINA,JIAXING BRANCH ,ZHEJIANG CHINA
SWIFT BIC :ABOCCNBJ110
Account  : 19352314040000928
HAINING XIANKE NEW MATERIAL TECHNOLOGY CO.,LTD 
HAINING,ZHEJIANG,CHINA</t>
  </si>
  <si>
    <t>Term &amp; Conditions :</t>
  </si>
  <si>
    <t>1. Original :P.R CHINA    :</t>
  </si>
  <si>
    <t>2. Shipping port :SHANGHAI,CHINA</t>
  </si>
  <si>
    <t xml:space="preserve">3. Payment  :100% T/T IN ADVANCE </t>
  </si>
  <si>
    <t>4. Insurance :EXPORT STANDARD</t>
  </si>
  <si>
    <t>5. Packing :CARTON</t>
  </si>
  <si>
    <t>6. Terms:WITHIN 25 DAYS AFTER PAYMENT DOWN</t>
  </si>
  <si>
    <t>7. Distintion Port :MADISON,AL</t>
  </si>
  <si>
    <t xml:space="preserve"> </t>
  </si>
  <si>
    <t>8. Validity :30TH,JAN,2015</t>
  </si>
  <si>
    <t xml:space="preserve">9.H.S Code: 8419191000 </t>
  </si>
  <si>
    <t>Yours   faithfully,</t>
  </si>
  <si>
    <t>Comfirmed by buyer's</t>
  </si>
  <si>
    <t>Confirmed by seller's</t>
  </si>
  <si>
    <t>Type</t>
  </si>
  <si>
    <t>Size</t>
  </si>
  <si>
    <t>DESCRIPTION</t>
    <phoneticPr fontId="1" type="noConversion"/>
  </si>
  <si>
    <t>Price</t>
  </si>
  <si>
    <t>14mm Heat Pipe Collector</t>
  </si>
  <si>
    <t>15 tubes</t>
  </si>
  <si>
    <t>Solar collector with manfiold, 14mm heat pipes, aluminum fins, Clamshell tube holders, 1 tube of thermal paste with manifold, 3/4" American Standard header pipe connection</t>
  </si>
  <si>
    <t>20 tubes</t>
  </si>
  <si>
    <t>25 tubes</t>
  </si>
  <si>
    <t>30 tubes</t>
  </si>
  <si>
    <t>14mm Heat Pipe Collector with freeze protection</t>
  </si>
  <si>
    <t>Solar collector with manfiold, 14mm heat pipes, aluminum fins, Clamshell tube holders, 1 tube of thermal paste with manifold, 8(14)×0.7×1700F, -25°C - Mark tubes with "Freeze Protection" label, 3/4" American Standard header pipe connection</t>
  </si>
  <si>
    <t>14mm Heat Pipe Collector with super freeze protection</t>
  </si>
  <si>
    <t>Solar collector with manfiold, 14mm heat pipes, aluminum fins, Clamshell tube holders, 1 tube of thermal paste with manifold, 8(14)×0.8×1700F+ copper project cover, -50°C - Mark tube boxes with "Super Freeze Protection" labels, 3/4" American Standard header pipe connection</t>
  </si>
  <si>
    <t>58mm Spare tubes</t>
  </si>
  <si>
    <t>packed per box</t>
  </si>
  <si>
    <t>14mm manifold</t>
  </si>
  <si>
    <t>Solar Collector Manifold with thermal compound, 3/4" American Standard header pipe connection</t>
  </si>
  <si>
    <t>14mm heat pipe tubes</t>
  </si>
  <si>
    <t>9 Tubes</t>
  </si>
  <si>
    <t>58mm tubes with 14mm Heat Pipes and aluminum fins</t>
  </si>
  <si>
    <t>10 Tubes</t>
  </si>
  <si>
    <t>12 Tubes</t>
  </si>
  <si>
    <t>15 Tubes</t>
  </si>
  <si>
    <t>14mm heat pipe with freeze protection</t>
  </si>
  <si>
    <t>58mm tubes with 14mm heat pipes and aluminum fins, 8(14)×0.7×1700F, -25°C</t>
  </si>
  <si>
    <t>14mm heat pipe with super freeze protection</t>
  </si>
  <si>
    <t>58mm tubes with 14mm heat pipes and aluminum fins, 8(14)×0.8×1700F+ Protect Cover, -50°C</t>
  </si>
  <si>
    <t>Flat Roof Frame for 58 x 1800mm tubes</t>
  </si>
  <si>
    <t>37° Angle, washers and lock washers with bolts, reflector compatible</t>
  </si>
  <si>
    <t>Slope Roof Frame 58 x 1800mm tubes</t>
  </si>
  <si>
    <t>washers and lock washers, reflector compatible</t>
  </si>
  <si>
    <t>Reflector for 58mm x 1800mm split collector</t>
  </si>
  <si>
    <t>qty 1 = for 1 collector = 3 pieces</t>
  </si>
  <si>
    <t>Reflector for passive solar water heater</t>
  </si>
  <si>
    <t>18 tubes</t>
  </si>
  <si>
    <t>24 tubes</t>
  </si>
  <si>
    <t>Pool Reflector</t>
  </si>
  <si>
    <t>30 Tubes</t>
  </si>
  <si>
    <t>Passive Solar Water Heater with Galvanized Outer Shell Tank</t>
  </si>
  <si>
    <t>Integrated and Pressure System, Include TK-7Y solar controller, magnesium rod and heating element</t>
  </si>
  <si>
    <t>Galvanized Passive Tanks</t>
  </si>
  <si>
    <t>Passive Solar Tank with heating element</t>
  </si>
  <si>
    <t>Galvanized Passive Frame</t>
  </si>
  <si>
    <t>Passive Solar Heater Frame &amp; Bracket</t>
  </si>
  <si>
    <t>Passive Solar Water Heater with Stainless Steel outer shell on tank, Stainless steel frame</t>
  </si>
  <si>
    <t>Stainless Steel Passive Tanks</t>
  </si>
  <si>
    <t>Passive Frame</t>
  </si>
  <si>
    <t>Split Tank, SS304, Single Coil</t>
  </si>
  <si>
    <t>100L</t>
  </si>
  <si>
    <t>Split Tank, T/P Valve, Thermostat, Magnesium Rod, 3/4" NPT water ports, 1/2" Copper Coils</t>
  </si>
  <si>
    <t>150L</t>
  </si>
  <si>
    <t>200L</t>
  </si>
  <si>
    <t>300L</t>
  </si>
  <si>
    <t>400L</t>
  </si>
  <si>
    <t>Split Tank, T/P Valve, Thermostat, Magnesium Rod, 1" NPT water ports, 1/2" Copper Coils</t>
  </si>
  <si>
    <t>500L</t>
  </si>
  <si>
    <t>600L</t>
  </si>
  <si>
    <t>700L</t>
  </si>
  <si>
    <t>800L</t>
  </si>
  <si>
    <t>Split Tank, T/P Valve, Thermostat, dual Magnesium Rods, dual heating elements, 1-1/2" NPT water ports, 3/4" Copper Coils</t>
  </si>
  <si>
    <t>1000L</t>
  </si>
  <si>
    <t>Split Tank, SS304, Dual Coil</t>
  </si>
  <si>
    <t>Pool collector</t>
  </si>
  <si>
    <t>non-pressure solar collector , SS316L inside, galvanized outside, aluminum frame, 1" NPT header</t>
  </si>
  <si>
    <t>Pool collector manifold</t>
  </si>
  <si>
    <t>non-pressure solar collector manifold , SS316L inside, galvanized outside, 1" NPT header</t>
  </si>
  <si>
    <t>Pool Collector Frame</t>
  </si>
  <si>
    <t>frame for pool collector</t>
  </si>
  <si>
    <t>1/2"</t>
  </si>
  <si>
    <t>3/4"</t>
  </si>
  <si>
    <t>Adapter</t>
  </si>
  <si>
    <t>3/4" x 1/2"</t>
  </si>
  <si>
    <t>1011-NPT</t>
  </si>
  <si>
    <t>Bushing</t>
  </si>
  <si>
    <t>1012-NPT</t>
  </si>
  <si>
    <t>Compression Union</t>
  </si>
  <si>
    <t>1004-NPT</t>
  </si>
  <si>
    <t>Male Compression Adapter</t>
  </si>
  <si>
    <t>3/4" x 1/2" Male</t>
  </si>
  <si>
    <t>1003-NPT</t>
  </si>
  <si>
    <t>3/4" x 3/4" Male</t>
  </si>
  <si>
    <t>Coupling</t>
  </si>
  <si>
    <t>1007-NPT</t>
  </si>
  <si>
    <t>Elbow</t>
  </si>
  <si>
    <t>1009-NPT</t>
  </si>
  <si>
    <t>Male Elbow Compression Adapter</t>
  </si>
  <si>
    <t>1008-NPT</t>
  </si>
  <si>
    <t>Male Tee</t>
  </si>
  <si>
    <t>1005-NPT</t>
  </si>
  <si>
    <t>Reducing Nipple</t>
  </si>
  <si>
    <t>1010-NPT</t>
  </si>
  <si>
    <t>Tee</t>
  </si>
  <si>
    <t>1006-NPT</t>
  </si>
  <si>
    <t>QTY</t>
  </si>
  <si>
    <t>Ext</t>
  </si>
  <si>
    <t>Date :2015-09-17</t>
  </si>
  <si>
    <t>300 Liter</t>
  </si>
  <si>
    <t>Turnkey System</t>
  </si>
  <si>
    <t>600 Liter</t>
  </si>
  <si>
    <t>800 Liter</t>
  </si>
  <si>
    <t>Turnkey Items</t>
  </si>
  <si>
    <t>Air Vent</t>
  </si>
  <si>
    <t>Thermostatic Mixing Valve</t>
  </si>
  <si>
    <t>1"</t>
  </si>
  <si>
    <t xml:space="preserve">  DUDA ENERGY INVOICE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</si>
</sst>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\&quot;* #,##0.00_-;\-&quot;\&quot;* #,##0.00_-;_-&quot;\&quot;* &quot;-&quot;??_-;_-@_-"/>
    <numFmt numFmtId="165" formatCode="0.00_);[Red]\(0.00\)"/>
  </numFmts>
  <fonts count="42">
    <font>
      <sz val="11"/>
      <name val="돋움"/>
      <family val="2"/>
    </font>
    <font>
      <sz val="10"/>
      <name val="바탕"/>
      <family val="1"/>
    </font>
    <font>
      <b/>
      <sz val="20"/>
      <name val="바탕"/>
      <family val="1"/>
    </font>
    <font>
      <sz val="11"/>
      <name val="바탕"/>
      <family val="1"/>
    </font>
    <font>
      <sz val="12"/>
      <name val="바탕"/>
      <family val="1"/>
    </font>
    <font>
      <b/>
      <u/>
      <sz val="20"/>
      <name val="바탕"/>
      <family val="1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2"/>
      <name val="Arial"/>
      <family val="2"/>
    </font>
    <font>
      <sz val="11"/>
      <color indexed="8"/>
      <name val="바탕"/>
      <family val="1"/>
    </font>
    <font>
      <sz val="10"/>
      <color indexed="8"/>
      <name val="바탕"/>
      <family val="1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3"/>
      <color indexed="56"/>
      <name val="Calibri"/>
      <family val="2"/>
    </font>
    <font>
      <sz val="12"/>
      <name val="宋体"/>
      <charset val="134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8"/>
      <name val="宋体"/>
      <charset val="134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20"/>
      <name val="宋体"/>
      <charset val="134"/>
    </font>
    <font>
      <sz val="14"/>
      <name val="바탕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돋움"/>
      <family val="2"/>
    </font>
    <font>
      <sz val="11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9">
    <xf numFmtId="0" fontId="0" fillId="0" borderId="0"/>
    <xf numFmtId="0" fontId="24" fillId="0" borderId="1" applyNumberFormat="0" applyFill="0" applyAlignment="0" applyProtection="0"/>
    <xf numFmtId="0" fontId="19" fillId="2" borderId="2" applyNumberFormat="0" applyAlignment="0" applyProtection="0"/>
    <xf numFmtId="164" fontId="40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17" fillId="8" borderId="0" applyNumberFormat="0" applyBorder="0" applyAlignment="0" applyProtection="0"/>
    <xf numFmtId="0" fontId="18" fillId="9" borderId="0" applyNumberFormat="0" applyBorder="0" applyAlignment="0" applyProtection="0"/>
    <xf numFmtId="0" fontId="17" fillId="10" borderId="0" applyNumberFormat="0" applyBorder="0" applyAlignment="0" applyProtection="0"/>
    <xf numFmtId="0" fontId="22" fillId="9" borderId="3" applyNumberFormat="0" applyAlignment="0" applyProtection="0"/>
    <xf numFmtId="0" fontId="18" fillId="11" borderId="0" applyNumberFormat="0" applyBorder="0" applyAlignment="0" applyProtection="0"/>
    <xf numFmtId="0" fontId="18" fillId="10" borderId="0" applyNumberFormat="0" applyBorder="0" applyAlignment="0" applyProtection="0"/>
    <xf numFmtId="0" fontId="18" fillId="12" borderId="0" applyNumberFormat="0" applyBorder="0" applyAlignment="0" applyProtection="0"/>
    <xf numFmtId="0" fontId="18" fillId="6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33" fillId="3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29" fillId="5" borderId="0" applyNumberFormat="0" applyBorder="0" applyAlignment="0" applyProtection="0"/>
    <xf numFmtId="0" fontId="35" fillId="17" borderId="3" applyNumberFormat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34" fillId="0" borderId="0" applyNumberFormat="0" applyFill="0" applyBorder="0" applyAlignment="0" applyProtection="0"/>
    <xf numFmtId="0" fontId="17" fillId="20" borderId="0" applyNumberFormat="0" applyBorder="0" applyAlignment="0" applyProtection="0"/>
    <xf numFmtId="0" fontId="21" fillId="0" borderId="0" applyProtection="0">
      <alignment vertical="center"/>
    </xf>
    <xf numFmtId="0" fontId="17" fillId="14" borderId="0" applyNumberFormat="0" applyBorder="0" applyAlignment="0" applyProtection="0"/>
    <xf numFmtId="44" fontId="26" fillId="0" borderId="0" applyProtection="0"/>
    <xf numFmtId="0" fontId="17" fillId="15" borderId="0" applyNumberFormat="0" applyBorder="0" applyAlignment="0" applyProtection="0"/>
    <xf numFmtId="0" fontId="40" fillId="21" borderId="4" applyNumberFormat="0" applyFont="0" applyAlignment="0" applyProtection="0"/>
    <xf numFmtId="0" fontId="17" fillId="22" borderId="0" applyNumberFormat="0" applyBorder="0" applyAlignment="0" applyProtection="0"/>
    <xf numFmtId="0" fontId="40" fillId="0" borderId="0">
      <alignment vertical="center"/>
    </xf>
    <xf numFmtId="0" fontId="32" fillId="23" borderId="0" applyNumberFormat="0" applyBorder="0" applyAlignment="0" applyProtection="0"/>
    <xf numFmtId="0" fontId="27" fillId="17" borderId="5" applyNumberFormat="0" applyAlignment="0" applyProtection="0"/>
    <xf numFmtId="0" fontId="26" fillId="0" borderId="0" applyProtection="0"/>
    <xf numFmtId="0" fontId="31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0" fillId="0" borderId="7" applyNumberFormat="0" applyFill="0" applyAlignment="0" applyProtection="0"/>
    <xf numFmtId="0" fontId="25" fillId="0" borderId="8" applyNumberFormat="0" applyFill="0" applyAlignment="0" applyProtection="0"/>
    <xf numFmtId="0" fontId="30" fillId="0" borderId="9" applyNumberFormat="0" applyFill="0" applyAlignment="0" applyProtection="0"/>
    <xf numFmtId="0" fontId="26" fillId="0" borderId="0"/>
    <xf numFmtId="0" fontId="26" fillId="0" borderId="0" applyProtection="0"/>
  </cellStyleXfs>
  <cellXfs count="100">
    <xf numFmtId="0" fontId="0" fillId="0" borderId="0" xfId="0"/>
    <xf numFmtId="0" fontId="1" fillId="0" borderId="0" xfId="38" applyFont="1">
      <alignment vertical="center"/>
    </xf>
    <xf numFmtId="0" fontId="2" fillId="0" borderId="0" xfId="38" applyFont="1">
      <alignment vertical="center"/>
    </xf>
    <xf numFmtId="0" fontId="3" fillId="0" borderId="0" xfId="38" applyFont="1">
      <alignment vertical="center"/>
    </xf>
    <xf numFmtId="0" fontId="2" fillId="0" borderId="0" xfId="38" applyFont="1" applyBorder="1" applyAlignment="1">
      <alignment vertical="center"/>
    </xf>
    <xf numFmtId="0" fontId="8" fillId="24" borderId="0" xfId="38" applyFont="1" applyFill="1">
      <alignment vertical="center"/>
    </xf>
    <xf numFmtId="0" fontId="8" fillId="24" borderId="0" xfId="38" applyFont="1" applyFill="1" applyAlignment="1">
      <alignment horizontal="left" vertical="center"/>
    </xf>
    <xf numFmtId="16" fontId="8" fillId="24" borderId="0" xfId="38" applyNumberFormat="1" applyFont="1" applyFill="1">
      <alignment vertical="center"/>
    </xf>
    <xf numFmtId="0" fontId="7" fillId="0" borderId="0" xfId="38" applyFont="1">
      <alignment vertical="center"/>
    </xf>
    <xf numFmtId="0" fontId="7" fillId="0" borderId="0" xfId="38" applyFont="1" applyAlignment="1">
      <alignment horizontal="left" vertical="center"/>
    </xf>
    <xf numFmtId="0" fontId="7" fillId="0" borderId="16" xfId="0" applyFont="1" applyBorder="1" applyAlignment="1">
      <alignment horizontal="center" vertical="center" wrapText="1"/>
    </xf>
    <xf numFmtId="0" fontId="9" fillId="0" borderId="17" xfId="38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9" fillId="0" borderId="0" xfId="38" applyFont="1">
      <alignment vertical="center"/>
    </xf>
    <xf numFmtId="2" fontId="9" fillId="0" borderId="0" xfId="38" applyNumberFormat="1" applyFont="1">
      <alignment vertical="center"/>
    </xf>
    <xf numFmtId="0" fontId="11" fillId="0" borderId="16" xfId="0" applyFont="1" applyBorder="1" applyAlignment="1">
      <alignment horizontal="center" vertical="center"/>
    </xf>
    <xf numFmtId="4" fontId="9" fillId="0" borderId="16" xfId="0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164" fontId="9" fillId="0" borderId="0" xfId="3" applyFont="1" applyAlignment="1">
      <alignment vertical="center"/>
    </xf>
    <xf numFmtId="0" fontId="9" fillId="0" borderId="19" xfId="0" applyFont="1" applyBorder="1" applyAlignment="1">
      <alignment vertical="center"/>
    </xf>
    <xf numFmtId="0" fontId="12" fillId="0" borderId="19" xfId="0" applyFont="1" applyBorder="1"/>
    <xf numFmtId="0" fontId="13" fillId="0" borderId="19" xfId="38" applyFont="1" applyBorder="1">
      <alignment vertical="center"/>
    </xf>
    <xf numFmtId="0" fontId="9" fillId="0" borderId="19" xfId="38" applyFont="1" applyBorder="1" applyAlignment="1">
      <alignment horizontal="left" vertical="center"/>
    </xf>
    <xf numFmtId="0" fontId="10" fillId="0" borderId="0" xfId="38" applyFont="1">
      <alignment vertical="center"/>
    </xf>
    <xf numFmtId="0" fontId="6" fillId="0" borderId="0" xfId="38" applyFo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38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38" applyFont="1" applyAlignment="1">
      <alignment horizontal="left" vertical="center" wrapText="1"/>
    </xf>
    <xf numFmtId="0" fontId="10" fillId="0" borderId="0" xfId="38" applyFont="1" applyAlignment="1">
      <alignment vertical="center"/>
    </xf>
    <xf numFmtId="0" fontId="9" fillId="0" borderId="0" xfId="0" applyFont="1" applyAlignment="1">
      <alignment vertical="center"/>
    </xf>
    <xf numFmtId="0" fontId="6" fillId="24" borderId="0" xfId="38" applyFont="1" applyFill="1" applyAlignment="1">
      <alignment vertical="center"/>
    </xf>
    <xf numFmtId="0" fontId="6" fillId="0" borderId="0" xfId="38" applyFont="1" applyBorder="1">
      <alignment vertical="center"/>
    </xf>
    <xf numFmtId="0" fontId="14" fillId="0" borderId="0" xfId="38" applyFont="1">
      <alignment vertical="center"/>
    </xf>
    <xf numFmtId="0" fontId="14" fillId="0" borderId="0" xfId="38" applyFont="1" applyBorder="1">
      <alignment vertical="center"/>
    </xf>
    <xf numFmtId="0" fontId="2" fillId="0" borderId="17" xfId="38" applyFont="1" applyBorder="1" applyAlignment="1">
      <alignment vertical="center"/>
    </xf>
    <xf numFmtId="0" fontId="15" fillId="0" borderId="0" xfId="38" applyFont="1">
      <alignment vertical="center"/>
    </xf>
    <xf numFmtId="0" fontId="16" fillId="0" borderId="0" xfId="38" applyFo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64" fontId="8" fillId="0" borderId="16" xfId="3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7" fillId="0" borderId="16" xfId="32" applyFont="1" applyBorder="1" applyAlignment="1">
      <alignment horizontal="center" vertical="center" wrapText="1"/>
    </xf>
    <xf numFmtId="164" fontId="7" fillId="0" borderId="16" xfId="3" applyFont="1" applyBorder="1" applyAlignment="1">
      <alignment horizontal="center" vertical="center" wrapText="1"/>
    </xf>
    <xf numFmtId="164" fontId="7" fillId="0" borderId="16" xfId="3" applyFont="1" applyBorder="1" applyAlignment="1">
      <alignment horizontal="center" vertical="center"/>
    </xf>
    <xf numFmtId="164" fontId="7" fillId="0" borderId="16" xfId="3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25" borderId="16" xfId="0" applyFont="1" applyFill="1" applyBorder="1" applyAlignment="1">
      <alignment horizontal="center" vertical="center" wrapText="1"/>
    </xf>
    <xf numFmtId="0" fontId="7" fillId="25" borderId="16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/>
    </xf>
    <xf numFmtId="165" fontId="41" fillId="0" borderId="16" xfId="0" applyNumberFormat="1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2" fontId="41" fillId="0" borderId="16" xfId="0" applyNumberFormat="1" applyFont="1" applyBorder="1" applyAlignment="1">
      <alignment horizontal="center" vertical="center"/>
    </xf>
    <xf numFmtId="164" fontId="9" fillId="0" borderId="20" xfId="0" applyNumberFormat="1" applyFont="1" applyBorder="1" applyAlignment="1">
      <alignment horizontal="center" vertical="center" wrapText="1"/>
    </xf>
    <xf numFmtId="43" fontId="7" fillId="0" borderId="16" xfId="0" applyNumberFormat="1" applyFont="1" applyBorder="1" applyAlignment="1">
      <alignment horizontal="center" vertical="center"/>
    </xf>
    <xf numFmtId="43" fontId="9" fillId="0" borderId="19" xfId="38" applyNumberFormat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2" fontId="41" fillId="0" borderId="0" xfId="0" applyNumberFormat="1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164" fontId="7" fillId="26" borderId="16" xfId="3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26" borderId="16" xfId="0" applyFont="1" applyFill="1" applyBorder="1" applyAlignment="1">
      <alignment horizontal="center" vertical="center" wrapText="1"/>
    </xf>
    <xf numFmtId="43" fontId="7" fillId="0" borderId="16" xfId="0" applyNumberFormat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6" fillId="0" borderId="0" xfId="38" applyFont="1" applyAlignment="1">
      <alignment horizontal="left" vertical="center" wrapText="1"/>
    </xf>
    <xf numFmtId="0" fontId="4" fillId="26" borderId="10" xfId="38" applyFont="1" applyFill="1" applyBorder="1" applyAlignment="1">
      <alignment horizontal="center" vertical="center" wrapText="1"/>
    </xf>
    <xf numFmtId="0" fontId="4" fillId="26" borderId="11" xfId="38" applyFont="1" applyFill="1" applyBorder="1" applyAlignment="1">
      <alignment horizontal="center" vertical="center"/>
    </xf>
    <xf numFmtId="0" fontId="4" fillId="26" borderId="12" xfId="38" applyFont="1" applyFill="1" applyBorder="1" applyAlignment="1">
      <alignment horizontal="center" vertical="center"/>
    </xf>
    <xf numFmtId="0" fontId="4" fillId="26" borderId="13" xfId="38" applyFont="1" applyFill="1" applyBorder="1" applyAlignment="1">
      <alignment horizontal="center" vertical="center"/>
    </xf>
    <xf numFmtId="0" fontId="4" fillId="26" borderId="14" xfId="38" applyFont="1" applyFill="1" applyBorder="1" applyAlignment="1">
      <alignment horizontal="center" vertical="center"/>
    </xf>
    <xf numFmtId="0" fontId="4" fillId="26" borderId="15" xfId="38" applyFont="1" applyFill="1" applyBorder="1" applyAlignment="1">
      <alignment horizontal="center" vertical="center"/>
    </xf>
    <xf numFmtId="0" fontId="6" fillId="0" borderId="0" xfId="38" applyFont="1" applyAlignment="1">
      <alignment vertical="top" wrapText="1"/>
    </xf>
    <xf numFmtId="0" fontId="7" fillId="0" borderId="0" xfId="0" applyFont="1" applyAlignment="1">
      <alignment wrapText="1"/>
    </xf>
    <xf numFmtId="0" fontId="5" fillId="0" borderId="0" xfId="38" applyFont="1" applyBorder="1" applyAlignment="1">
      <alignment horizontal="center" vertical="center"/>
    </xf>
    <xf numFmtId="0" fontId="7" fillId="0" borderId="21" xfId="38" applyFont="1" applyBorder="1" applyAlignment="1">
      <alignment horizontal="left" vertical="center" wrapText="1"/>
    </xf>
    <xf numFmtId="0" fontId="7" fillId="0" borderId="22" xfId="38" applyFont="1" applyBorder="1" applyAlignment="1">
      <alignment horizontal="left" vertical="center" wrapText="1"/>
    </xf>
    <xf numFmtId="0" fontId="7" fillId="0" borderId="23" xfId="38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/>
    </xf>
    <xf numFmtId="0" fontId="41" fillId="0" borderId="25" xfId="0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25" borderId="20" xfId="0" applyFont="1" applyFill="1" applyBorder="1" applyAlignment="1">
      <alignment horizontal="center" vertical="center" wrapText="1"/>
    </xf>
    <xf numFmtId="0" fontId="7" fillId="25" borderId="24" xfId="0" applyFont="1" applyFill="1" applyBorder="1" applyAlignment="1">
      <alignment horizontal="center" vertical="center" wrapText="1"/>
    </xf>
    <xf numFmtId="0" fontId="7" fillId="0" borderId="16" xfId="32" applyFont="1" applyBorder="1" applyAlignment="1">
      <alignment horizontal="center" vertical="center" wrapText="1"/>
    </xf>
    <xf numFmtId="0" fontId="7" fillId="0" borderId="16" xfId="32" applyFont="1" applyFill="1" applyBorder="1" applyAlignment="1">
      <alignment horizontal="center" vertical="center" wrapText="1"/>
    </xf>
    <xf numFmtId="0" fontId="7" fillId="26" borderId="16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6" fillId="26" borderId="16" xfId="0" applyFont="1" applyFill="1" applyBorder="1" applyAlignment="1">
      <alignment horizontal="center" vertical="center" wrapText="1"/>
    </xf>
  </cellXfs>
  <cellStyles count="49">
    <cellStyle name="20% - Ênfase1" xfId="6" xr:uid="{00000000-0005-0000-0000-000000000000}"/>
    <cellStyle name="20% - Ênfase2" xfId="5" xr:uid="{00000000-0005-0000-0000-000001000000}"/>
    <cellStyle name="20% - Ênfase3" xfId="7" xr:uid="{00000000-0005-0000-0000-000002000000}"/>
    <cellStyle name="20% - Ênfase4" xfId="8" xr:uid="{00000000-0005-0000-0000-000003000000}"/>
    <cellStyle name="20% - Ênfase5" xfId="10" xr:uid="{00000000-0005-0000-0000-000004000000}"/>
    <cellStyle name="20% - Ênfase6" xfId="12" xr:uid="{00000000-0005-0000-0000-000005000000}"/>
    <cellStyle name="40% - Ênfase1" xfId="15" xr:uid="{00000000-0005-0000-0000-000006000000}"/>
    <cellStyle name="40% - Ênfase2" xfId="16" xr:uid="{00000000-0005-0000-0000-000007000000}"/>
    <cellStyle name="40% - Ênfase3" xfId="17" xr:uid="{00000000-0005-0000-0000-000008000000}"/>
    <cellStyle name="40% - Ênfase4" xfId="18" xr:uid="{00000000-0005-0000-0000-000009000000}"/>
    <cellStyle name="40% - Ênfase5" xfId="19" xr:uid="{00000000-0005-0000-0000-00000A000000}"/>
    <cellStyle name="40% - Ênfase6" xfId="20" xr:uid="{00000000-0005-0000-0000-00000B000000}"/>
    <cellStyle name="60% - Ênfase1" xfId="11" xr:uid="{00000000-0005-0000-0000-00000C000000}"/>
    <cellStyle name="60% - Ênfase2" xfId="13" xr:uid="{00000000-0005-0000-0000-00000D000000}"/>
    <cellStyle name="60% - Ênfase3" xfId="22" xr:uid="{00000000-0005-0000-0000-00000E000000}"/>
    <cellStyle name="60% - Ênfase4" xfId="23" xr:uid="{00000000-0005-0000-0000-00000F000000}"/>
    <cellStyle name="60% - Ênfase5" xfId="24" xr:uid="{00000000-0005-0000-0000-000010000000}"/>
    <cellStyle name="60% - Ênfase6" xfId="25" xr:uid="{00000000-0005-0000-0000-000011000000}"/>
    <cellStyle name="Bom" xfId="26" xr:uid="{00000000-0005-0000-0000-000012000000}"/>
    <cellStyle name="Cálculo" xfId="27" xr:uid="{00000000-0005-0000-0000-000013000000}"/>
    <cellStyle name="Célula de Verificação" xfId="2" xr:uid="{00000000-0005-0000-0000-000014000000}"/>
    <cellStyle name="Célula Vinculada" xfId="1" xr:uid="{00000000-0005-0000-0000-000015000000}"/>
    <cellStyle name="Currency" xfId="3" builtinId="4"/>
    <cellStyle name="Ênfase1" xfId="28" xr:uid="{00000000-0005-0000-0000-000017000000}"/>
    <cellStyle name="Ênfase2" xfId="29" xr:uid="{00000000-0005-0000-0000-000018000000}"/>
    <cellStyle name="Ênfase3" xfId="31" xr:uid="{00000000-0005-0000-0000-000019000000}"/>
    <cellStyle name="Ênfase4" xfId="33" xr:uid="{00000000-0005-0000-0000-00001A000000}"/>
    <cellStyle name="Ênfase5" xfId="35" xr:uid="{00000000-0005-0000-0000-00001B000000}"/>
    <cellStyle name="Ênfase6" xfId="37" xr:uid="{00000000-0005-0000-0000-00001C000000}"/>
    <cellStyle name="Entrada" xfId="14" xr:uid="{00000000-0005-0000-0000-00001D000000}"/>
    <cellStyle name="Incorreto" xfId="21" xr:uid="{00000000-0005-0000-0000-00001E000000}"/>
    <cellStyle name="Input 2 2 3 3 7 2 2" xfId="48" xr:uid="{00000000-0005-0000-0000-00001F000000}"/>
    <cellStyle name="Neutra" xfId="39" xr:uid="{00000000-0005-0000-0000-000020000000}"/>
    <cellStyle name="Normal" xfId="0" builtinId="0"/>
    <cellStyle name="Normal 4" xfId="32" xr:uid="{00000000-0005-0000-0000-000022000000}"/>
    <cellStyle name="Normal 7" xfId="41" xr:uid="{00000000-0005-0000-0000-000023000000}"/>
    <cellStyle name="Nota" xfId="36" xr:uid="{00000000-0005-0000-0000-000024000000}"/>
    <cellStyle name="Saída" xfId="40" xr:uid="{00000000-0005-0000-0000-000025000000}"/>
    <cellStyle name="Texto de Aviso" xfId="30" xr:uid="{00000000-0005-0000-0000-000026000000}"/>
    <cellStyle name="Texto Explicativo" xfId="42" xr:uid="{00000000-0005-0000-0000-000027000000}"/>
    <cellStyle name="Título" xfId="9" xr:uid="{00000000-0005-0000-0000-000028000000}"/>
    <cellStyle name="Título 1" xfId="43" xr:uid="{00000000-0005-0000-0000-000029000000}"/>
    <cellStyle name="Título 2" xfId="44" xr:uid="{00000000-0005-0000-0000-00002A000000}"/>
    <cellStyle name="Título 3" xfId="45" xr:uid="{00000000-0005-0000-0000-00002B000000}"/>
    <cellStyle name="Título 4" xfId="4" xr:uid="{00000000-0005-0000-0000-00002C000000}"/>
    <cellStyle name="Total" xfId="46" builtinId="25" customBuiltin="1"/>
    <cellStyle name="표준_IV" xfId="38" xr:uid="{00000000-0005-0000-0000-00002E000000}"/>
    <cellStyle name="常规_PI SEGUNDA IMPORTAÇÃO" xfId="47" xr:uid="{00000000-0005-0000-0000-00002F000000}"/>
    <cellStyle name="货币_PI SEGUNDA IMPORTAÇÃO" xfId="34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150</xdr:row>
      <xdr:rowOff>161925</xdr:rowOff>
    </xdr:from>
    <xdr:to>
      <xdr:col>2</xdr:col>
      <xdr:colOff>57150</xdr:colOff>
      <xdr:row>151</xdr:row>
      <xdr:rowOff>0</xdr:rowOff>
    </xdr:to>
    <xdr:sp macro="" textlink="">
      <xdr:nvSpPr>
        <xdr:cNvPr id="1214" name="Line 1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 noChangeShapeType="1"/>
        </xdr:cNvSpPr>
      </xdr:nvSpPr>
      <xdr:spPr bwMode="auto">
        <a:xfrm>
          <a:off x="47625" y="20783550"/>
          <a:ext cx="2495550" cy="0"/>
        </a:xfrm>
        <a:prstGeom prst="line">
          <a:avLst/>
        </a:prstGeom>
        <a:noFill/>
        <a:ln w="9525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150</xdr:row>
      <xdr:rowOff>161925</xdr:rowOff>
    </xdr:from>
    <xdr:to>
      <xdr:col>4</xdr:col>
      <xdr:colOff>866775</xdr:colOff>
      <xdr:row>151</xdr:row>
      <xdr:rowOff>0</xdr:rowOff>
    </xdr:to>
    <xdr:sp macro="" textlink="">
      <xdr:nvSpPr>
        <xdr:cNvPr id="1215" name="Line 2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 noChangeShapeType="1"/>
        </xdr:cNvSpPr>
      </xdr:nvSpPr>
      <xdr:spPr bwMode="auto">
        <a:xfrm>
          <a:off x="2914650" y="20783550"/>
          <a:ext cx="2095500" cy="0"/>
        </a:xfrm>
        <a:prstGeom prst="line">
          <a:avLst/>
        </a:prstGeom>
        <a:noFill/>
        <a:ln w="9525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28575</xdr:colOff>
      <xdr:row>149</xdr:row>
      <xdr:rowOff>190500</xdr:rowOff>
    </xdr:from>
    <xdr:to>
      <xdr:col>3</xdr:col>
      <xdr:colOff>209550</xdr:colOff>
      <xdr:row>161</xdr:row>
      <xdr:rowOff>76200</xdr:rowOff>
    </xdr:to>
    <xdr:pic>
      <xdr:nvPicPr>
        <xdr:cNvPr id="1216" name="Picture 3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20621625"/>
          <a:ext cx="2047875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2"/>
  <sheetViews>
    <sheetView tabSelected="1" zoomScaleNormal="100" workbookViewId="0">
      <selection activeCell="E109" sqref="E109"/>
    </sheetView>
  </sheetViews>
  <sheetFormatPr defaultColWidth="8.875" defaultRowHeight="13.5"/>
  <cols>
    <col min="1" max="1" width="13.75" style="1" customWidth="1"/>
    <col min="2" max="2" width="23" style="1" customWidth="1"/>
    <col min="3" max="3" width="23.5" style="1" customWidth="1"/>
    <col min="4" max="4" width="40.625" style="1" customWidth="1"/>
    <col min="5" max="5" width="10" style="1" customWidth="1"/>
    <col min="6" max="6" width="12" style="1" customWidth="1"/>
    <col min="7" max="7" width="9" style="1" customWidth="1"/>
    <col min="8" max="8" width="10" style="1" customWidth="1"/>
    <col min="9" max="9" width="9" style="1" customWidth="1"/>
    <col min="10" max="10" width="3.625" style="1" customWidth="1"/>
    <col min="11" max="11" width="8.5" style="1" customWidth="1"/>
    <col min="12" max="12" width="12.75" style="1" customWidth="1"/>
    <col min="13" max="13" width="1.5" style="1" customWidth="1"/>
    <col min="14" max="16384" width="8.875" style="1"/>
  </cols>
  <sheetData>
    <row r="1" spans="1:13" ht="36.75" customHeight="1">
      <c r="A1" s="69" t="s">
        <v>0</v>
      </c>
      <c r="B1" s="70"/>
      <c r="C1" s="70"/>
      <c r="D1" s="70"/>
      <c r="E1" s="70"/>
      <c r="F1" s="71"/>
    </row>
    <row r="2" spans="1:13" ht="57" customHeight="1">
      <c r="A2" s="72"/>
      <c r="B2" s="73"/>
      <c r="C2" s="73"/>
      <c r="D2" s="73"/>
      <c r="E2" s="73"/>
      <c r="F2" s="74"/>
    </row>
    <row r="3" spans="1:13" s="2" customFormat="1" ht="36" customHeight="1">
      <c r="A3" s="77" t="s">
        <v>131</v>
      </c>
      <c r="B3" s="77"/>
      <c r="C3" s="77"/>
      <c r="D3" s="77"/>
      <c r="E3" s="77"/>
      <c r="F3" s="4"/>
      <c r="G3" s="4"/>
      <c r="H3" s="4" t="s">
        <v>1</v>
      </c>
      <c r="I3" s="37"/>
      <c r="J3" s="4"/>
      <c r="K3" s="4"/>
      <c r="L3" s="4"/>
      <c r="M3" s="4"/>
    </row>
    <row r="4" spans="1:13" s="3" customFormat="1" ht="13.5" customHeight="1">
      <c r="A4" s="75" t="s">
        <v>2</v>
      </c>
      <c r="B4" s="76"/>
      <c r="C4" s="76"/>
      <c r="E4" s="5" t="s">
        <v>3</v>
      </c>
      <c r="F4" s="5"/>
    </row>
    <row r="5" spans="1:13" s="3" customFormat="1" ht="20.25" customHeight="1">
      <c r="A5" s="76"/>
      <c r="B5" s="76"/>
      <c r="C5" s="76"/>
      <c r="E5" s="6" t="s">
        <v>122</v>
      </c>
      <c r="F5" s="7"/>
    </row>
    <row r="6" spans="1:13" s="3" customFormat="1" ht="62.25" customHeight="1">
      <c r="A6" s="76"/>
      <c r="B6" s="76"/>
      <c r="C6" s="76"/>
      <c r="D6" s="8"/>
      <c r="E6" s="8"/>
    </row>
    <row r="7" spans="1:13" s="3" customFormat="1" ht="19.5" customHeight="1">
      <c r="A7" s="8" t="s">
        <v>4</v>
      </c>
      <c r="B7" s="8"/>
      <c r="C7" s="8"/>
      <c r="D7" s="8"/>
      <c r="E7" s="8"/>
      <c r="F7" s="9"/>
      <c r="G7" s="8"/>
      <c r="H7" s="8"/>
    </row>
    <row r="8" spans="1:13" s="44" customFormat="1" ht="15" customHeight="1">
      <c r="A8" s="44" t="s">
        <v>120</v>
      </c>
      <c r="B8" s="42" t="s">
        <v>26</v>
      </c>
      <c r="C8" s="42" t="s">
        <v>27</v>
      </c>
      <c r="D8" s="42" t="s">
        <v>28</v>
      </c>
      <c r="E8" s="43" t="s">
        <v>29</v>
      </c>
      <c r="F8" s="44" t="s">
        <v>121</v>
      </c>
    </row>
    <row r="9" spans="1:13" s="40" customFormat="1" ht="15" customHeight="1">
      <c r="A9" s="40">
        <v>10</v>
      </c>
      <c r="B9" s="81" t="s">
        <v>30</v>
      </c>
      <c r="C9" s="45" t="s">
        <v>31</v>
      </c>
      <c r="D9" s="82" t="s">
        <v>32</v>
      </c>
      <c r="E9" s="46">
        <v>219.39959999999999</v>
      </c>
      <c r="F9" s="57">
        <f>E9*A9</f>
        <v>2193.9960000000001</v>
      </c>
    </row>
    <row r="10" spans="1:13" s="40" customFormat="1" ht="15" customHeight="1">
      <c r="A10" s="40">
        <v>10</v>
      </c>
      <c r="B10" s="81"/>
      <c r="C10" s="41" t="s">
        <v>33</v>
      </c>
      <c r="D10" s="82"/>
      <c r="E10" s="46">
        <v>288.99959999999999</v>
      </c>
      <c r="F10" s="57">
        <f t="shared" ref="F10:F49" si="0">E10*A10</f>
        <v>2889.9960000000001</v>
      </c>
    </row>
    <row r="11" spans="1:13" s="40" customFormat="1" ht="15" customHeight="1">
      <c r="A11" s="40">
        <v>10</v>
      </c>
      <c r="B11" s="81"/>
      <c r="C11" s="41" t="s">
        <v>34</v>
      </c>
      <c r="D11" s="82"/>
      <c r="E11" s="46">
        <v>360.99960000000004</v>
      </c>
      <c r="F11" s="57">
        <f t="shared" si="0"/>
        <v>3609.9960000000005</v>
      </c>
    </row>
    <row r="12" spans="1:13" s="40" customFormat="1" ht="15" customHeight="1">
      <c r="A12" s="40">
        <v>10</v>
      </c>
      <c r="B12" s="81"/>
      <c r="C12" s="41" t="s">
        <v>35</v>
      </c>
      <c r="D12" s="82"/>
      <c r="E12" s="46">
        <v>432.99599999999998</v>
      </c>
      <c r="F12" s="57">
        <f t="shared" si="0"/>
        <v>4329.96</v>
      </c>
    </row>
    <row r="13" spans="1:13" s="40" customFormat="1" ht="15" customHeight="1">
      <c r="A13" s="40">
        <v>2</v>
      </c>
      <c r="B13" s="81" t="s">
        <v>36</v>
      </c>
      <c r="C13" s="45" t="s">
        <v>31</v>
      </c>
      <c r="D13" s="82" t="s">
        <v>37</v>
      </c>
      <c r="E13" s="46">
        <v>226.95959999999999</v>
      </c>
      <c r="F13" s="57">
        <f t="shared" si="0"/>
        <v>453.91919999999999</v>
      </c>
    </row>
    <row r="14" spans="1:13" s="40" customFormat="1" ht="15" customHeight="1">
      <c r="A14" s="40">
        <v>2</v>
      </c>
      <c r="B14" s="81"/>
      <c r="C14" s="41" t="s">
        <v>33</v>
      </c>
      <c r="D14" s="82"/>
      <c r="E14" s="46">
        <v>299.07959999999997</v>
      </c>
      <c r="F14" s="57">
        <f t="shared" si="0"/>
        <v>598.15919999999994</v>
      </c>
    </row>
    <row r="15" spans="1:13" s="40" customFormat="1" ht="15" customHeight="1">
      <c r="A15" s="40">
        <v>2</v>
      </c>
      <c r="B15" s="81"/>
      <c r="C15" s="41" t="s">
        <v>34</v>
      </c>
      <c r="D15" s="82"/>
      <c r="E15" s="46">
        <v>373.59960000000001</v>
      </c>
      <c r="F15" s="57">
        <f t="shared" si="0"/>
        <v>747.19920000000002</v>
      </c>
    </row>
    <row r="16" spans="1:13" s="40" customFormat="1" ht="15" customHeight="1">
      <c r="A16" s="40">
        <v>2</v>
      </c>
      <c r="B16" s="81"/>
      <c r="C16" s="41" t="s">
        <v>35</v>
      </c>
      <c r="D16" s="82"/>
      <c r="E16" s="46">
        <v>448.11599999999999</v>
      </c>
      <c r="F16" s="57">
        <f t="shared" si="0"/>
        <v>896.23199999999997</v>
      </c>
    </row>
    <row r="17" spans="1:6" s="40" customFormat="1" ht="15" customHeight="1">
      <c r="A17" s="40">
        <v>2</v>
      </c>
      <c r="B17" s="81" t="s">
        <v>38</v>
      </c>
      <c r="C17" s="45" t="s">
        <v>31</v>
      </c>
      <c r="D17" s="82" t="s">
        <v>39</v>
      </c>
      <c r="E17" s="46">
        <v>239.196</v>
      </c>
      <c r="F17" s="57">
        <f t="shared" si="0"/>
        <v>478.392</v>
      </c>
    </row>
    <row r="18" spans="1:6" s="40" customFormat="1" ht="15" customHeight="1">
      <c r="A18" s="40">
        <v>2</v>
      </c>
      <c r="B18" s="81"/>
      <c r="C18" s="41" t="s">
        <v>33</v>
      </c>
      <c r="D18" s="82"/>
      <c r="E18" s="46">
        <v>315.39599999999996</v>
      </c>
      <c r="F18" s="57">
        <f t="shared" si="0"/>
        <v>630.79199999999992</v>
      </c>
    </row>
    <row r="19" spans="1:6" s="40" customFormat="1" ht="15" customHeight="1">
      <c r="A19" s="40">
        <v>2</v>
      </c>
      <c r="B19" s="81"/>
      <c r="C19" s="41" t="s">
        <v>34</v>
      </c>
      <c r="D19" s="82"/>
      <c r="E19" s="46">
        <v>393.99599999999998</v>
      </c>
      <c r="F19" s="57">
        <f t="shared" si="0"/>
        <v>787.99199999999996</v>
      </c>
    </row>
    <row r="20" spans="1:6" s="40" customFormat="1" ht="15" customHeight="1">
      <c r="A20" s="40">
        <v>2</v>
      </c>
      <c r="B20" s="81"/>
      <c r="C20" s="41" t="s">
        <v>35</v>
      </c>
      <c r="D20" s="82"/>
      <c r="E20" s="46">
        <v>472.59599999999995</v>
      </c>
      <c r="F20" s="57">
        <f t="shared" si="0"/>
        <v>945.19199999999989</v>
      </c>
    </row>
    <row r="21" spans="1:6" s="40" customFormat="1" ht="15" customHeight="1">
      <c r="A21" s="40">
        <v>20</v>
      </c>
      <c r="B21" s="67" t="s">
        <v>40</v>
      </c>
      <c r="C21" s="61">
        <v>5</v>
      </c>
      <c r="D21" s="95" t="s">
        <v>41</v>
      </c>
      <c r="E21" s="48">
        <v>14.399999999999999</v>
      </c>
      <c r="F21" s="57">
        <f t="shared" si="0"/>
        <v>288</v>
      </c>
    </row>
    <row r="22" spans="1:6" s="40" customFormat="1" ht="15" customHeight="1">
      <c r="A22" s="40">
        <v>20</v>
      </c>
      <c r="B22" s="67"/>
      <c r="C22" s="41">
        <v>6</v>
      </c>
      <c r="D22" s="96"/>
      <c r="E22" s="47">
        <v>17.279999999999998</v>
      </c>
      <c r="F22" s="57">
        <f t="shared" si="0"/>
        <v>345.59999999999997</v>
      </c>
    </row>
    <row r="23" spans="1:6" s="40" customFormat="1" ht="15" customHeight="1">
      <c r="A23" s="40">
        <v>20</v>
      </c>
      <c r="B23" s="67"/>
      <c r="C23" s="41">
        <v>8</v>
      </c>
      <c r="D23" s="96"/>
      <c r="E23" s="47">
        <v>23.04</v>
      </c>
      <c r="F23" s="57">
        <f t="shared" si="0"/>
        <v>460.79999999999995</v>
      </c>
    </row>
    <row r="24" spans="1:6" s="40" customFormat="1" ht="15" customHeight="1">
      <c r="A24" s="40">
        <v>20</v>
      </c>
      <c r="B24" s="67"/>
      <c r="C24" s="63">
        <v>10</v>
      </c>
      <c r="D24" s="96"/>
      <c r="E24" s="48">
        <v>28.799999999999997</v>
      </c>
      <c r="F24" s="66">
        <f t="shared" si="0"/>
        <v>576</v>
      </c>
    </row>
    <row r="25" spans="1:6" s="40" customFormat="1" ht="15" customHeight="1">
      <c r="A25" s="40">
        <v>20</v>
      </c>
      <c r="B25" s="67"/>
      <c r="C25" s="41">
        <v>12</v>
      </c>
      <c r="D25" s="97"/>
      <c r="E25" s="47">
        <v>34.559999999999995</v>
      </c>
      <c r="F25" s="57">
        <f t="shared" si="0"/>
        <v>691.19999999999993</v>
      </c>
    </row>
    <row r="26" spans="1:6" s="40" customFormat="1" ht="15" customHeight="1">
      <c r="A26" s="40">
        <v>5</v>
      </c>
      <c r="B26" s="91" t="s">
        <v>42</v>
      </c>
      <c r="C26" s="45" t="s">
        <v>31</v>
      </c>
      <c r="D26" s="81" t="s">
        <v>43</v>
      </c>
      <c r="E26" s="47">
        <v>90.995999999999995</v>
      </c>
      <c r="F26" s="57">
        <f t="shared" si="0"/>
        <v>454.97999999999996</v>
      </c>
    </row>
    <row r="27" spans="1:6" s="40" customFormat="1" ht="15" customHeight="1">
      <c r="A27" s="40">
        <v>5</v>
      </c>
      <c r="B27" s="91"/>
      <c r="C27" s="41" t="s">
        <v>33</v>
      </c>
      <c r="D27" s="81"/>
      <c r="E27" s="47">
        <v>120.996</v>
      </c>
      <c r="F27" s="57">
        <f t="shared" si="0"/>
        <v>604.98</v>
      </c>
    </row>
    <row r="28" spans="1:6" s="40" customFormat="1" ht="14.25" customHeight="1">
      <c r="A28" s="40">
        <v>5</v>
      </c>
      <c r="B28" s="91"/>
      <c r="C28" s="41" t="s">
        <v>34</v>
      </c>
      <c r="D28" s="81"/>
      <c r="E28" s="47">
        <v>150.99599999999998</v>
      </c>
      <c r="F28" s="57">
        <f t="shared" si="0"/>
        <v>754.9799999999999</v>
      </c>
    </row>
    <row r="29" spans="1:6" s="40" customFormat="1" ht="15" customHeight="1">
      <c r="A29" s="40">
        <v>5</v>
      </c>
      <c r="B29" s="91"/>
      <c r="C29" s="41" t="s">
        <v>35</v>
      </c>
      <c r="D29" s="81"/>
      <c r="E29" s="47">
        <v>180.99600000000001</v>
      </c>
      <c r="F29" s="57">
        <f t="shared" si="0"/>
        <v>904.98</v>
      </c>
    </row>
    <row r="30" spans="1:6" s="40" customFormat="1" ht="15" customHeight="1">
      <c r="A30" s="40">
        <v>5</v>
      </c>
      <c r="B30" s="92" t="s">
        <v>44</v>
      </c>
      <c r="C30" s="41" t="s">
        <v>45</v>
      </c>
      <c r="D30" s="67" t="s">
        <v>46</v>
      </c>
      <c r="E30" s="47">
        <v>75.599999999999994</v>
      </c>
      <c r="F30" s="57">
        <f t="shared" si="0"/>
        <v>378</v>
      </c>
    </row>
    <row r="31" spans="1:6" s="40" customFormat="1" ht="15" customHeight="1">
      <c r="A31" s="40">
        <v>5</v>
      </c>
      <c r="B31" s="92"/>
      <c r="C31" s="41" t="s">
        <v>47</v>
      </c>
      <c r="D31" s="67"/>
      <c r="E31" s="47">
        <v>84</v>
      </c>
      <c r="F31" s="57">
        <f t="shared" si="0"/>
        <v>420</v>
      </c>
    </row>
    <row r="32" spans="1:6" s="40" customFormat="1" ht="15" customHeight="1">
      <c r="A32" s="40">
        <v>5</v>
      </c>
      <c r="B32" s="92"/>
      <c r="C32" s="41" t="s">
        <v>48</v>
      </c>
      <c r="D32" s="67"/>
      <c r="E32" s="47">
        <v>100.8</v>
      </c>
      <c r="F32" s="57">
        <f t="shared" si="0"/>
        <v>504</v>
      </c>
    </row>
    <row r="33" spans="1:6" s="40" customFormat="1" ht="15" customHeight="1">
      <c r="A33" s="40">
        <v>5</v>
      </c>
      <c r="B33" s="92"/>
      <c r="C33" s="61" t="s">
        <v>49</v>
      </c>
      <c r="D33" s="67"/>
      <c r="E33" s="48">
        <v>126</v>
      </c>
      <c r="F33" s="57">
        <f t="shared" si="0"/>
        <v>630</v>
      </c>
    </row>
    <row r="34" spans="1:6" s="40" customFormat="1" ht="15" customHeight="1">
      <c r="A34" s="40">
        <v>5</v>
      </c>
      <c r="B34" s="92" t="s">
        <v>50</v>
      </c>
      <c r="C34" s="41" t="s">
        <v>47</v>
      </c>
      <c r="D34" s="67" t="s">
        <v>51</v>
      </c>
      <c r="E34" s="47">
        <v>89.04</v>
      </c>
      <c r="F34" s="57">
        <f t="shared" si="0"/>
        <v>445.20000000000005</v>
      </c>
    </row>
    <row r="35" spans="1:6" s="40" customFormat="1" ht="15" customHeight="1">
      <c r="A35" s="40">
        <v>5</v>
      </c>
      <c r="B35" s="92"/>
      <c r="C35" s="41" t="s">
        <v>49</v>
      </c>
      <c r="D35" s="67"/>
      <c r="E35" s="48">
        <v>133.56</v>
      </c>
      <c r="F35" s="66">
        <f t="shared" si="0"/>
        <v>667.8</v>
      </c>
    </row>
    <row r="36" spans="1:6" s="40" customFormat="1" ht="15" customHeight="1">
      <c r="A36" s="40">
        <v>5</v>
      </c>
      <c r="B36" s="91" t="s">
        <v>52</v>
      </c>
      <c r="C36" s="41" t="s">
        <v>47</v>
      </c>
      <c r="D36" s="81" t="s">
        <v>53</v>
      </c>
      <c r="E36" s="47">
        <v>97.32</v>
      </c>
      <c r="F36" s="57">
        <f t="shared" si="0"/>
        <v>486.59999999999997</v>
      </c>
    </row>
    <row r="37" spans="1:6" s="40" customFormat="1" ht="16.5" customHeight="1">
      <c r="A37" s="40">
        <v>5</v>
      </c>
      <c r="B37" s="91"/>
      <c r="C37" s="41" t="s">
        <v>49</v>
      </c>
      <c r="D37" s="81"/>
      <c r="E37" s="47">
        <v>145.97999999999999</v>
      </c>
      <c r="F37" s="57">
        <f t="shared" si="0"/>
        <v>729.9</v>
      </c>
    </row>
    <row r="38" spans="1:6" s="40" customFormat="1" ht="15" customHeight="1">
      <c r="A38" s="40">
        <v>10</v>
      </c>
      <c r="B38" s="81" t="s">
        <v>54</v>
      </c>
      <c r="C38" s="41" t="s">
        <v>31</v>
      </c>
      <c r="D38" s="81" t="s">
        <v>55</v>
      </c>
      <c r="E38" s="47">
        <v>36</v>
      </c>
      <c r="F38" s="57">
        <f t="shared" si="0"/>
        <v>360</v>
      </c>
    </row>
    <row r="39" spans="1:6" s="40" customFormat="1" ht="15" customHeight="1">
      <c r="A39" s="40">
        <v>10</v>
      </c>
      <c r="B39" s="81"/>
      <c r="C39" s="41" t="s">
        <v>33</v>
      </c>
      <c r="D39" s="81"/>
      <c r="E39" s="47">
        <v>48</v>
      </c>
      <c r="F39" s="57">
        <f t="shared" si="0"/>
        <v>480</v>
      </c>
    </row>
    <row r="40" spans="1:6" s="40" customFormat="1" ht="15" customHeight="1">
      <c r="A40" s="40">
        <v>10</v>
      </c>
      <c r="B40" s="81"/>
      <c r="C40" s="41" t="s">
        <v>34</v>
      </c>
      <c r="D40" s="81"/>
      <c r="E40" s="47">
        <v>60</v>
      </c>
      <c r="F40" s="57">
        <f t="shared" si="0"/>
        <v>600</v>
      </c>
    </row>
    <row r="41" spans="1:6" s="40" customFormat="1" ht="15" customHeight="1">
      <c r="A41" s="40">
        <v>10</v>
      </c>
      <c r="B41" s="81"/>
      <c r="C41" s="41" t="s">
        <v>35</v>
      </c>
      <c r="D41" s="81"/>
      <c r="E41" s="47">
        <v>72</v>
      </c>
      <c r="F41" s="57">
        <f t="shared" si="0"/>
        <v>720</v>
      </c>
    </row>
    <row r="42" spans="1:6" s="40" customFormat="1" ht="15" customHeight="1">
      <c r="A42" s="40">
        <v>10</v>
      </c>
      <c r="B42" s="81"/>
      <c r="C42" s="41" t="s">
        <v>31</v>
      </c>
      <c r="D42" s="81" t="s">
        <v>5</v>
      </c>
      <c r="E42" s="47">
        <v>36</v>
      </c>
      <c r="F42" s="57">
        <f t="shared" si="0"/>
        <v>360</v>
      </c>
    </row>
    <row r="43" spans="1:6" s="40" customFormat="1" ht="15" customHeight="1">
      <c r="A43" s="40">
        <v>10</v>
      </c>
      <c r="B43" s="81"/>
      <c r="C43" s="41" t="s">
        <v>33</v>
      </c>
      <c r="D43" s="81"/>
      <c r="E43" s="47">
        <v>48</v>
      </c>
      <c r="F43" s="57">
        <f t="shared" si="0"/>
        <v>480</v>
      </c>
    </row>
    <row r="44" spans="1:6" s="40" customFormat="1" ht="15" customHeight="1">
      <c r="A44" s="40">
        <v>10</v>
      </c>
      <c r="B44" s="81"/>
      <c r="C44" s="41" t="s">
        <v>34</v>
      </c>
      <c r="D44" s="81"/>
      <c r="E44" s="47">
        <v>60</v>
      </c>
      <c r="F44" s="57">
        <f t="shared" si="0"/>
        <v>600</v>
      </c>
    </row>
    <row r="45" spans="1:6" s="40" customFormat="1" ht="15" customHeight="1">
      <c r="A45" s="40">
        <v>10</v>
      </c>
      <c r="B45" s="81"/>
      <c r="C45" s="41" t="s">
        <v>35</v>
      </c>
      <c r="D45" s="81"/>
      <c r="E45" s="47">
        <v>72</v>
      </c>
      <c r="F45" s="57">
        <f t="shared" si="0"/>
        <v>720</v>
      </c>
    </row>
    <row r="46" spans="1:6" s="40" customFormat="1" ht="15" customHeight="1">
      <c r="A46" s="40">
        <v>10</v>
      </c>
      <c r="B46" s="81" t="s">
        <v>56</v>
      </c>
      <c r="C46" s="41" t="s">
        <v>31</v>
      </c>
      <c r="D46" s="81" t="s">
        <v>57</v>
      </c>
      <c r="E46" s="47">
        <v>54</v>
      </c>
      <c r="F46" s="57">
        <f t="shared" si="0"/>
        <v>540</v>
      </c>
    </row>
    <row r="47" spans="1:6" s="40" customFormat="1" ht="15" customHeight="1">
      <c r="A47" s="40">
        <v>10</v>
      </c>
      <c r="B47" s="81"/>
      <c r="C47" s="41" t="s">
        <v>33</v>
      </c>
      <c r="D47" s="81"/>
      <c r="E47" s="47">
        <v>68.399999999999991</v>
      </c>
      <c r="F47" s="57">
        <f t="shared" si="0"/>
        <v>683.99999999999989</v>
      </c>
    </row>
    <row r="48" spans="1:6" s="40" customFormat="1" ht="15" customHeight="1">
      <c r="A48" s="40">
        <v>10</v>
      </c>
      <c r="B48" s="81"/>
      <c r="C48" s="41" t="s">
        <v>34</v>
      </c>
      <c r="D48" s="81"/>
      <c r="E48" s="47">
        <v>81.599999999999994</v>
      </c>
      <c r="F48" s="57">
        <f t="shared" si="0"/>
        <v>816</v>
      </c>
    </row>
    <row r="49" spans="1:6" s="40" customFormat="1" ht="15" customHeight="1">
      <c r="A49" s="40">
        <v>10</v>
      </c>
      <c r="B49" s="81"/>
      <c r="C49" s="41" t="s">
        <v>35</v>
      </c>
      <c r="D49" s="81"/>
      <c r="E49" s="47">
        <v>96</v>
      </c>
      <c r="F49" s="57">
        <f t="shared" si="0"/>
        <v>960</v>
      </c>
    </row>
    <row r="50" spans="1:6" s="40" customFormat="1" ht="15" customHeight="1">
      <c r="A50" s="40">
        <v>5</v>
      </c>
      <c r="B50" s="81" t="s">
        <v>58</v>
      </c>
      <c r="C50" s="41" t="s">
        <v>31</v>
      </c>
      <c r="D50" s="67" t="s">
        <v>59</v>
      </c>
      <c r="E50" s="47">
        <v>22.140000000000004</v>
      </c>
      <c r="F50" s="57">
        <f t="shared" ref="F50:F97" si="1">E50*A50</f>
        <v>110.70000000000002</v>
      </c>
    </row>
    <row r="51" spans="1:6" s="40" customFormat="1" ht="15" customHeight="1">
      <c r="A51" s="40">
        <v>5</v>
      </c>
      <c r="B51" s="81"/>
      <c r="C51" s="41" t="s">
        <v>33</v>
      </c>
      <c r="D51" s="67"/>
      <c r="E51" s="47">
        <v>29.519999999999996</v>
      </c>
      <c r="F51" s="57">
        <f t="shared" si="1"/>
        <v>147.59999999999997</v>
      </c>
    </row>
    <row r="52" spans="1:6" s="40" customFormat="1" ht="15" customHeight="1">
      <c r="A52" s="40">
        <v>5</v>
      </c>
      <c r="B52" s="81"/>
      <c r="C52" s="41" t="s">
        <v>34</v>
      </c>
      <c r="D52" s="67"/>
      <c r="E52" s="47">
        <v>36.9</v>
      </c>
      <c r="F52" s="57">
        <f t="shared" si="1"/>
        <v>184.5</v>
      </c>
    </row>
    <row r="53" spans="1:6" s="40" customFormat="1" ht="15" customHeight="1">
      <c r="A53" s="40">
        <v>5</v>
      </c>
      <c r="B53" s="81"/>
      <c r="C53" s="41" t="s">
        <v>35</v>
      </c>
      <c r="D53" s="67"/>
      <c r="E53" s="47">
        <v>44.280000000000008</v>
      </c>
      <c r="F53" s="57">
        <f t="shared" si="1"/>
        <v>221.40000000000003</v>
      </c>
    </row>
    <row r="54" spans="1:6" s="40" customFormat="1" ht="15" customHeight="1">
      <c r="A54" s="40">
        <v>5</v>
      </c>
      <c r="B54" s="81" t="s">
        <v>60</v>
      </c>
      <c r="C54" s="41" t="s">
        <v>31</v>
      </c>
      <c r="D54" s="81" t="s">
        <v>59</v>
      </c>
      <c r="E54" s="47">
        <v>29.52</v>
      </c>
      <c r="F54" s="57">
        <f t="shared" si="1"/>
        <v>147.6</v>
      </c>
    </row>
    <row r="55" spans="1:6" s="40" customFormat="1" ht="15" customHeight="1">
      <c r="A55" s="40">
        <v>5</v>
      </c>
      <c r="B55" s="81"/>
      <c r="C55" s="41" t="s">
        <v>61</v>
      </c>
      <c r="D55" s="81"/>
      <c r="E55" s="47">
        <v>0</v>
      </c>
      <c r="F55" s="57">
        <f t="shared" si="1"/>
        <v>0</v>
      </c>
    </row>
    <row r="56" spans="1:6" s="40" customFormat="1" ht="15" customHeight="1">
      <c r="A56" s="40">
        <v>5</v>
      </c>
      <c r="B56" s="81"/>
      <c r="C56" s="41" t="s">
        <v>33</v>
      </c>
      <c r="D56" s="81"/>
      <c r="E56" s="47">
        <v>39.359999999999992</v>
      </c>
      <c r="F56" s="57">
        <f t="shared" si="1"/>
        <v>196.79999999999995</v>
      </c>
    </row>
    <row r="57" spans="1:6" s="40" customFormat="1" ht="15" customHeight="1">
      <c r="A57" s="40">
        <v>5</v>
      </c>
      <c r="B57" s="81"/>
      <c r="C57" s="41" t="s">
        <v>62</v>
      </c>
      <c r="D57" s="81"/>
      <c r="E57" s="47">
        <v>49.199999999999996</v>
      </c>
      <c r="F57" s="57">
        <f t="shared" si="1"/>
        <v>245.99999999999997</v>
      </c>
    </row>
    <row r="58" spans="1:6" s="40" customFormat="1" ht="15" customHeight="1">
      <c r="A58" s="40">
        <v>5</v>
      </c>
      <c r="B58" s="81"/>
      <c r="C58" s="41" t="s">
        <v>35</v>
      </c>
      <c r="D58" s="81"/>
      <c r="E58" s="47">
        <v>59.04</v>
      </c>
      <c r="F58" s="57">
        <f t="shared" si="1"/>
        <v>295.2</v>
      </c>
    </row>
    <row r="59" spans="1:6" s="40" customFormat="1" ht="15" customHeight="1">
      <c r="A59" s="40">
        <v>5</v>
      </c>
      <c r="B59" s="41" t="s">
        <v>63</v>
      </c>
      <c r="C59" s="41" t="s">
        <v>64</v>
      </c>
      <c r="D59" s="41" t="s">
        <v>59</v>
      </c>
      <c r="E59" s="47">
        <v>44.280000000000008</v>
      </c>
      <c r="F59" s="57">
        <f t="shared" si="1"/>
        <v>221.40000000000003</v>
      </c>
    </row>
    <row r="60" spans="1:6" s="40" customFormat="1" ht="15" customHeight="1">
      <c r="A60" s="40">
        <v>2</v>
      </c>
      <c r="B60" s="81" t="s">
        <v>65</v>
      </c>
      <c r="C60" s="41" t="s">
        <v>31</v>
      </c>
      <c r="D60" s="81" t="s">
        <v>66</v>
      </c>
      <c r="E60" s="47">
        <v>414</v>
      </c>
      <c r="F60" s="57">
        <f t="shared" si="1"/>
        <v>828</v>
      </c>
    </row>
    <row r="61" spans="1:6" s="40" customFormat="1" ht="15" customHeight="1">
      <c r="A61" s="40">
        <v>2</v>
      </c>
      <c r="B61" s="81"/>
      <c r="C61" s="41" t="s">
        <v>61</v>
      </c>
      <c r="D61" s="81"/>
      <c r="E61" s="47">
        <v>531.36</v>
      </c>
      <c r="F61" s="57">
        <f t="shared" si="1"/>
        <v>1062.72</v>
      </c>
    </row>
    <row r="62" spans="1:6" s="40" customFormat="1" ht="15" customHeight="1">
      <c r="A62" s="40">
        <v>2</v>
      </c>
      <c r="B62" s="81"/>
      <c r="C62" s="41" t="s">
        <v>33</v>
      </c>
      <c r="D62" s="81"/>
      <c r="E62" s="47">
        <v>754.56</v>
      </c>
      <c r="F62" s="57">
        <f t="shared" si="1"/>
        <v>1509.12</v>
      </c>
    </row>
    <row r="63" spans="1:6" s="40" customFormat="1" ht="15" customHeight="1">
      <c r="A63" s="40">
        <v>2</v>
      </c>
      <c r="B63" s="81"/>
      <c r="C63" s="41" t="s">
        <v>62</v>
      </c>
      <c r="D63" s="81"/>
      <c r="E63" s="47">
        <v>668.16</v>
      </c>
      <c r="F63" s="57">
        <f t="shared" si="1"/>
        <v>1336.32</v>
      </c>
    </row>
    <row r="64" spans="1:6" s="40" customFormat="1" ht="15" customHeight="1">
      <c r="A64" s="40">
        <v>2</v>
      </c>
      <c r="B64" s="81"/>
      <c r="C64" s="41" t="s">
        <v>35</v>
      </c>
      <c r="D64" s="81"/>
      <c r="E64" s="47">
        <v>826.56</v>
      </c>
      <c r="F64" s="57">
        <f t="shared" si="1"/>
        <v>1653.12</v>
      </c>
    </row>
    <row r="65" spans="1:6" s="40" customFormat="1" ht="15" customHeight="1">
      <c r="A65" s="40">
        <v>1</v>
      </c>
      <c r="B65" s="81" t="s">
        <v>67</v>
      </c>
      <c r="C65" s="41" t="s">
        <v>31</v>
      </c>
      <c r="D65" s="81" t="s">
        <v>68</v>
      </c>
      <c r="E65" s="47">
        <v>234</v>
      </c>
      <c r="F65" s="57">
        <f t="shared" si="1"/>
        <v>234</v>
      </c>
    </row>
    <row r="66" spans="1:6" s="40" customFormat="1" ht="15" customHeight="1">
      <c r="A66" s="40">
        <v>1</v>
      </c>
      <c r="B66" s="81"/>
      <c r="C66" s="41" t="s">
        <v>61</v>
      </c>
      <c r="D66" s="81"/>
      <c r="E66" s="47">
        <v>280.8</v>
      </c>
      <c r="F66" s="57">
        <f t="shared" si="1"/>
        <v>280.8</v>
      </c>
    </row>
    <row r="67" spans="1:6" s="40" customFormat="1" ht="15" customHeight="1">
      <c r="A67" s="40">
        <v>1</v>
      </c>
      <c r="B67" s="81"/>
      <c r="C67" s="41" t="s">
        <v>33</v>
      </c>
      <c r="D67" s="81"/>
      <c r="E67" s="47">
        <v>312</v>
      </c>
      <c r="F67" s="57">
        <f t="shared" si="1"/>
        <v>312</v>
      </c>
    </row>
    <row r="68" spans="1:6" s="40" customFormat="1" ht="15" customHeight="1">
      <c r="A68" s="40">
        <v>1</v>
      </c>
      <c r="B68" s="81"/>
      <c r="C68" s="41" t="s">
        <v>62</v>
      </c>
      <c r="D68" s="81"/>
      <c r="E68" s="47">
        <v>374.4</v>
      </c>
      <c r="F68" s="57">
        <f t="shared" si="1"/>
        <v>374.4</v>
      </c>
    </row>
    <row r="69" spans="1:6" s="40" customFormat="1" ht="15" customHeight="1">
      <c r="A69" s="40">
        <v>1</v>
      </c>
      <c r="B69" s="81"/>
      <c r="C69" s="41" t="s">
        <v>35</v>
      </c>
      <c r="D69" s="81"/>
      <c r="E69" s="47">
        <v>468</v>
      </c>
      <c r="F69" s="57">
        <f t="shared" si="1"/>
        <v>468</v>
      </c>
    </row>
    <row r="70" spans="1:6" s="40" customFormat="1" ht="15" customHeight="1">
      <c r="A70" s="40">
        <v>2</v>
      </c>
      <c r="B70" s="81" t="s">
        <v>69</v>
      </c>
      <c r="C70" s="41" t="s">
        <v>31</v>
      </c>
      <c r="D70" s="81" t="s">
        <v>70</v>
      </c>
      <c r="E70" s="47">
        <v>51</v>
      </c>
      <c r="F70" s="57">
        <f t="shared" si="1"/>
        <v>102</v>
      </c>
    </row>
    <row r="71" spans="1:6" s="40" customFormat="1" ht="15" customHeight="1">
      <c r="A71" s="40">
        <v>2</v>
      </c>
      <c r="B71" s="81"/>
      <c r="C71" s="41" t="s">
        <v>61</v>
      </c>
      <c r="D71" s="81"/>
      <c r="E71" s="47">
        <v>61.199999999999996</v>
      </c>
      <c r="F71" s="57">
        <f t="shared" si="1"/>
        <v>122.39999999999999</v>
      </c>
    </row>
    <row r="72" spans="1:6" s="40" customFormat="1" ht="15" customHeight="1">
      <c r="A72" s="40">
        <v>2</v>
      </c>
      <c r="B72" s="81"/>
      <c r="C72" s="41" t="s">
        <v>33</v>
      </c>
      <c r="D72" s="81"/>
      <c r="E72" s="47">
        <v>67.92</v>
      </c>
      <c r="F72" s="57">
        <f t="shared" si="1"/>
        <v>135.84</v>
      </c>
    </row>
    <row r="73" spans="1:6" s="40" customFormat="1" ht="15" customHeight="1">
      <c r="A73" s="40">
        <v>2</v>
      </c>
      <c r="B73" s="81"/>
      <c r="C73" s="41" t="s">
        <v>62</v>
      </c>
      <c r="D73" s="81"/>
      <c r="E73" s="47">
        <v>81.599999999999994</v>
      </c>
      <c r="F73" s="57">
        <f t="shared" si="1"/>
        <v>163.19999999999999</v>
      </c>
    </row>
    <row r="74" spans="1:6" s="40" customFormat="1" ht="15" customHeight="1">
      <c r="A74" s="40">
        <v>2</v>
      </c>
      <c r="B74" s="81"/>
      <c r="C74" s="41" t="s">
        <v>35</v>
      </c>
      <c r="D74" s="81"/>
      <c r="E74" s="47">
        <v>102</v>
      </c>
      <c r="F74" s="57">
        <f t="shared" si="1"/>
        <v>204</v>
      </c>
    </row>
    <row r="75" spans="1:6" s="40" customFormat="1" ht="15" customHeight="1">
      <c r="A75" s="40">
        <v>1</v>
      </c>
      <c r="B75" s="81" t="s">
        <v>71</v>
      </c>
      <c r="C75" s="41" t="s">
        <v>31</v>
      </c>
      <c r="D75" s="81" t="s">
        <v>66</v>
      </c>
      <c r="E75" s="47">
        <v>484.56</v>
      </c>
      <c r="F75" s="57">
        <f t="shared" si="1"/>
        <v>484.56</v>
      </c>
    </row>
    <row r="76" spans="1:6" s="40" customFormat="1" ht="15" customHeight="1">
      <c r="A76" s="40">
        <v>1</v>
      </c>
      <c r="B76" s="81"/>
      <c r="C76" s="41" t="s">
        <v>61</v>
      </c>
      <c r="D76" s="81"/>
      <c r="E76" s="47">
        <v>574.55999999999995</v>
      </c>
      <c r="F76" s="57">
        <f t="shared" si="1"/>
        <v>574.55999999999995</v>
      </c>
    </row>
    <row r="77" spans="1:6" s="40" customFormat="1" ht="15" customHeight="1">
      <c r="A77" s="40">
        <v>1</v>
      </c>
      <c r="B77" s="81"/>
      <c r="C77" s="41" t="s">
        <v>33</v>
      </c>
      <c r="D77" s="81"/>
      <c r="E77" s="47">
        <v>634.55999999999995</v>
      </c>
      <c r="F77" s="57">
        <f t="shared" si="1"/>
        <v>634.55999999999995</v>
      </c>
    </row>
    <row r="78" spans="1:6" s="40" customFormat="1" ht="15" customHeight="1">
      <c r="A78" s="40">
        <v>1</v>
      </c>
      <c r="B78" s="81"/>
      <c r="C78" s="41" t="s">
        <v>62</v>
      </c>
      <c r="D78" s="81"/>
      <c r="E78" s="47">
        <v>725.75999999999988</v>
      </c>
      <c r="F78" s="57">
        <f t="shared" si="1"/>
        <v>725.75999999999988</v>
      </c>
    </row>
    <row r="79" spans="1:6" s="40" customFormat="1" ht="15" customHeight="1">
      <c r="A79" s="40">
        <v>1</v>
      </c>
      <c r="B79" s="81"/>
      <c r="C79" s="41" t="s">
        <v>35</v>
      </c>
      <c r="D79" s="81"/>
      <c r="E79" s="47">
        <v>898.56</v>
      </c>
      <c r="F79" s="57">
        <f t="shared" si="1"/>
        <v>898.56</v>
      </c>
    </row>
    <row r="80" spans="1:6" s="40" customFormat="1" ht="15" customHeight="1">
      <c r="A80" s="40">
        <v>1</v>
      </c>
      <c r="B80" s="81" t="s">
        <v>72</v>
      </c>
      <c r="C80" s="41" t="s">
        <v>31</v>
      </c>
      <c r="D80" s="81" t="s">
        <v>68</v>
      </c>
      <c r="E80" s="47">
        <v>252</v>
      </c>
      <c r="F80" s="57">
        <f t="shared" si="1"/>
        <v>252</v>
      </c>
    </row>
    <row r="81" spans="1:6" s="40" customFormat="1" ht="15" customHeight="1">
      <c r="A81" s="40">
        <v>1</v>
      </c>
      <c r="B81" s="81"/>
      <c r="C81" s="41" t="s">
        <v>61</v>
      </c>
      <c r="D81" s="81"/>
      <c r="E81" s="47">
        <v>302.39999999999998</v>
      </c>
      <c r="F81" s="57">
        <f t="shared" si="1"/>
        <v>302.39999999999998</v>
      </c>
    </row>
    <row r="82" spans="1:6" s="40" customFormat="1" ht="15" customHeight="1">
      <c r="A82" s="40">
        <v>1</v>
      </c>
      <c r="B82" s="81"/>
      <c r="C82" s="41" t="s">
        <v>33</v>
      </c>
      <c r="D82" s="81"/>
      <c r="E82" s="47">
        <v>336</v>
      </c>
      <c r="F82" s="57">
        <f t="shared" si="1"/>
        <v>336</v>
      </c>
    </row>
    <row r="83" spans="1:6" s="40" customFormat="1" ht="15" customHeight="1">
      <c r="A83" s="40">
        <v>1</v>
      </c>
      <c r="B83" s="81"/>
      <c r="C83" s="41" t="s">
        <v>62</v>
      </c>
      <c r="D83" s="81"/>
      <c r="E83" s="47">
        <v>403.2</v>
      </c>
      <c r="F83" s="57">
        <f t="shared" si="1"/>
        <v>403.2</v>
      </c>
    </row>
    <row r="84" spans="1:6" s="40" customFormat="1" ht="15" customHeight="1">
      <c r="A84" s="40">
        <v>1</v>
      </c>
      <c r="B84" s="81"/>
      <c r="C84" s="41" t="s">
        <v>35</v>
      </c>
      <c r="D84" s="81"/>
      <c r="E84" s="47">
        <v>504</v>
      </c>
      <c r="F84" s="57">
        <f t="shared" si="1"/>
        <v>504</v>
      </c>
    </row>
    <row r="85" spans="1:6" s="40" customFormat="1" ht="15" customHeight="1">
      <c r="A85" s="40">
        <v>1</v>
      </c>
      <c r="B85" s="81" t="s">
        <v>73</v>
      </c>
      <c r="C85" s="41" t="s">
        <v>31</v>
      </c>
      <c r="D85" s="81" t="s">
        <v>70</v>
      </c>
      <c r="E85" s="47">
        <v>69</v>
      </c>
      <c r="F85" s="57">
        <f t="shared" si="1"/>
        <v>69</v>
      </c>
    </row>
    <row r="86" spans="1:6" s="40" customFormat="1" ht="15" customHeight="1">
      <c r="A86" s="40">
        <v>1</v>
      </c>
      <c r="B86" s="81"/>
      <c r="C86" s="41" t="s">
        <v>61</v>
      </c>
      <c r="D86" s="81"/>
      <c r="E86" s="47">
        <v>82.8</v>
      </c>
      <c r="F86" s="57">
        <f t="shared" si="1"/>
        <v>82.8</v>
      </c>
    </row>
    <row r="87" spans="1:6" s="40" customFormat="1" ht="15" customHeight="1">
      <c r="A87" s="40">
        <v>1</v>
      </c>
      <c r="B87" s="81"/>
      <c r="C87" s="41" t="s">
        <v>33</v>
      </c>
      <c r="D87" s="81"/>
      <c r="E87" s="47">
        <v>91.919999999999987</v>
      </c>
      <c r="F87" s="57">
        <f t="shared" si="1"/>
        <v>91.919999999999987</v>
      </c>
    </row>
    <row r="88" spans="1:6" s="40" customFormat="1" ht="15" customHeight="1">
      <c r="A88" s="40">
        <v>1</v>
      </c>
      <c r="B88" s="81"/>
      <c r="C88" s="41" t="s">
        <v>62</v>
      </c>
      <c r="D88" s="81"/>
      <c r="E88" s="47">
        <v>110.39999999999999</v>
      </c>
      <c r="F88" s="57">
        <f t="shared" si="1"/>
        <v>110.39999999999999</v>
      </c>
    </row>
    <row r="89" spans="1:6" s="40" customFormat="1" ht="15" customHeight="1">
      <c r="A89" s="40">
        <v>1</v>
      </c>
      <c r="B89" s="81"/>
      <c r="C89" s="41" t="s">
        <v>35</v>
      </c>
      <c r="D89" s="81"/>
      <c r="E89" s="47">
        <v>138</v>
      </c>
      <c r="F89" s="57">
        <f t="shared" si="1"/>
        <v>138</v>
      </c>
    </row>
    <row r="90" spans="1:6" s="40" customFormat="1" ht="15" customHeight="1">
      <c r="A90" s="40">
        <v>10</v>
      </c>
      <c r="B90" s="67" t="s">
        <v>74</v>
      </c>
      <c r="C90" s="41" t="s">
        <v>75</v>
      </c>
      <c r="D90" s="67" t="s">
        <v>76</v>
      </c>
      <c r="E90" s="47">
        <v>320.39999999999998</v>
      </c>
      <c r="F90" s="57">
        <f t="shared" si="1"/>
        <v>3204</v>
      </c>
    </row>
    <row r="91" spans="1:6" s="40" customFormat="1" ht="15" customHeight="1">
      <c r="A91" s="40">
        <v>8</v>
      </c>
      <c r="B91" s="67"/>
      <c r="C91" s="41" t="s">
        <v>77</v>
      </c>
      <c r="D91" s="67"/>
      <c r="E91" s="47">
        <v>375.59999999999997</v>
      </c>
      <c r="F91" s="57">
        <f t="shared" si="1"/>
        <v>3004.7999999999997</v>
      </c>
    </row>
    <row r="92" spans="1:6" s="40" customFormat="1" ht="15" customHeight="1">
      <c r="A92" s="40">
        <v>6</v>
      </c>
      <c r="B92" s="67"/>
      <c r="C92" s="41" t="s">
        <v>78</v>
      </c>
      <c r="D92" s="67"/>
      <c r="E92" s="47">
        <v>435.59999999999997</v>
      </c>
      <c r="F92" s="57">
        <f t="shared" si="1"/>
        <v>2613.6</v>
      </c>
    </row>
    <row r="93" spans="1:6" s="40" customFormat="1" ht="15" customHeight="1">
      <c r="A93" s="40">
        <v>4</v>
      </c>
      <c r="B93" s="67"/>
      <c r="C93" s="64" t="s">
        <v>79</v>
      </c>
      <c r="D93" s="67"/>
      <c r="E93" s="48">
        <v>552</v>
      </c>
      <c r="F93" s="66">
        <f t="shared" si="1"/>
        <v>2208</v>
      </c>
    </row>
    <row r="94" spans="1:6" s="40" customFormat="1" ht="15" customHeight="1">
      <c r="A94" s="40">
        <v>3</v>
      </c>
      <c r="B94" s="67"/>
      <c r="C94" s="41" t="s">
        <v>80</v>
      </c>
      <c r="D94" s="81" t="s">
        <v>81</v>
      </c>
      <c r="E94" s="47">
        <v>718.8</v>
      </c>
      <c r="F94" s="57">
        <f t="shared" si="1"/>
        <v>2156.3999999999996</v>
      </c>
    </row>
    <row r="95" spans="1:6" s="40" customFormat="1" ht="15" customHeight="1">
      <c r="A95" s="40">
        <v>2</v>
      </c>
      <c r="B95" s="67"/>
      <c r="C95" s="41" t="s">
        <v>82</v>
      </c>
      <c r="D95" s="81"/>
      <c r="E95" s="47">
        <v>777.6</v>
      </c>
      <c r="F95" s="57">
        <f t="shared" si="1"/>
        <v>1555.2</v>
      </c>
    </row>
    <row r="96" spans="1:6" s="40" customFormat="1" ht="15" customHeight="1">
      <c r="A96" s="40">
        <v>2</v>
      </c>
      <c r="B96" s="67"/>
      <c r="C96" s="41" t="s">
        <v>83</v>
      </c>
      <c r="D96" s="81"/>
      <c r="E96" s="47">
        <v>936</v>
      </c>
      <c r="F96" s="57">
        <f t="shared" si="1"/>
        <v>1872</v>
      </c>
    </row>
    <row r="97" spans="1:6" s="40" customFormat="1" ht="15" customHeight="1">
      <c r="A97" s="40">
        <v>1</v>
      </c>
      <c r="B97" s="67"/>
      <c r="C97" s="41" t="s">
        <v>84</v>
      </c>
      <c r="D97" s="81"/>
      <c r="E97" s="47">
        <v>1123.2</v>
      </c>
      <c r="F97" s="57">
        <f t="shared" si="1"/>
        <v>1123.2</v>
      </c>
    </row>
    <row r="98" spans="1:6" s="40" customFormat="1" ht="15" customHeight="1">
      <c r="A98" s="40">
        <v>1</v>
      </c>
      <c r="B98" s="67"/>
      <c r="C98" s="41" t="s">
        <v>85</v>
      </c>
      <c r="D98" s="82" t="s">
        <v>86</v>
      </c>
      <c r="E98" s="47">
        <v>1845.6</v>
      </c>
      <c r="F98" s="57">
        <f t="shared" ref="F98:F114" si="2">E98*A98</f>
        <v>1845.6</v>
      </c>
    </row>
    <row r="99" spans="1:6" s="40" customFormat="1" ht="15" customHeight="1">
      <c r="A99" s="40">
        <v>1</v>
      </c>
      <c r="B99" s="67"/>
      <c r="C99" s="41" t="s">
        <v>87</v>
      </c>
      <c r="D99" s="82"/>
      <c r="E99" s="47">
        <v>2055.6</v>
      </c>
      <c r="F99" s="57">
        <f t="shared" si="2"/>
        <v>2055.6</v>
      </c>
    </row>
    <row r="100" spans="1:6" s="40" customFormat="1" ht="15" customHeight="1">
      <c r="A100" s="40">
        <v>10</v>
      </c>
      <c r="B100" s="81" t="s">
        <v>88</v>
      </c>
      <c r="C100" s="41" t="s">
        <v>77</v>
      </c>
      <c r="D100" s="81" t="s">
        <v>76</v>
      </c>
      <c r="E100" s="47">
        <v>423.59999999999997</v>
      </c>
      <c r="F100" s="57">
        <f t="shared" si="2"/>
        <v>4236</v>
      </c>
    </row>
    <row r="101" spans="1:6" s="40" customFormat="1" ht="15" customHeight="1">
      <c r="A101" s="40">
        <v>8</v>
      </c>
      <c r="B101" s="81"/>
      <c r="C101" s="41" t="s">
        <v>78</v>
      </c>
      <c r="D101" s="81"/>
      <c r="E101" s="47">
        <v>513.6</v>
      </c>
      <c r="F101" s="57">
        <f t="shared" si="2"/>
        <v>4108.8</v>
      </c>
    </row>
    <row r="102" spans="1:6" s="40" customFormat="1" ht="15" customHeight="1">
      <c r="A102" s="40">
        <v>6</v>
      </c>
      <c r="B102" s="81"/>
      <c r="C102" s="41" t="s">
        <v>79</v>
      </c>
      <c r="D102" s="81"/>
      <c r="E102" s="47">
        <v>603.6</v>
      </c>
      <c r="F102" s="57">
        <f t="shared" si="2"/>
        <v>3621.6000000000004</v>
      </c>
    </row>
    <row r="103" spans="1:6" s="40" customFormat="1" ht="15" customHeight="1">
      <c r="A103" s="40">
        <v>4</v>
      </c>
      <c r="B103" s="81"/>
      <c r="C103" s="41" t="s">
        <v>80</v>
      </c>
      <c r="D103" s="81" t="s">
        <v>81</v>
      </c>
      <c r="E103" s="47">
        <v>795.6</v>
      </c>
      <c r="F103" s="57">
        <f t="shared" si="2"/>
        <v>3182.4</v>
      </c>
    </row>
    <row r="104" spans="1:6" s="49" customFormat="1" ht="15" customHeight="1">
      <c r="A104" s="49">
        <v>3</v>
      </c>
      <c r="B104" s="81"/>
      <c r="C104" s="41" t="s">
        <v>82</v>
      </c>
      <c r="D104" s="81"/>
      <c r="E104" s="48">
        <v>876</v>
      </c>
      <c r="F104" s="57">
        <f t="shared" si="2"/>
        <v>2628</v>
      </c>
    </row>
    <row r="105" spans="1:6" s="40" customFormat="1" ht="15" customHeight="1">
      <c r="A105" s="40">
        <v>2</v>
      </c>
      <c r="B105" s="81"/>
      <c r="C105" s="41" t="s">
        <v>83</v>
      </c>
      <c r="D105" s="81"/>
      <c r="E105" s="47">
        <v>1035.5999999999999</v>
      </c>
      <c r="F105" s="57">
        <f t="shared" si="2"/>
        <v>2071.1999999999998</v>
      </c>
    </row>
    <row r="106" spans="1:6" s="40" customFormat="1" ht="15" customHeight="1">
      <c r="A106" s="40">
        <v>2</v>
      </c>
      <c r="B106" s="81"/>
      <c r="C106" s="41" t="s">
        <v>84</v>
      </c>
      <c r="D106" s="81"/>
      <c r="E106" s="47">
        <v>1222.8</v>
      </c>
      <c r="F106" s="57">
        <f t="shared" si="2"/>
        <v>2445.6</v>
      </c>
    </row>
    <row r="107" spans="1:6" s="40" customFormat="1" ht="15" customHeight="1">
      <c r="A107" s="40">
        <v>1</v>
      </c>
      <c r="B107" s="81"/>
      <c r="C107" s="41" t="s">
        <v>85</v>
      </c>
      <c r="D107" s="82" t="s">
        <v>86</v>
      </c>
      <c r="E107" s="47">
        <v>1986</v>
      </c>
      <c r="F107" s="57">
        <f t="shared" si="2"/>
        <v>1986</v>
      </c>
    </row>
    <row r="108" spans="1:6" s="40" customFormat="1" ht="15" customHeight="1">
      <c r="A108" s="40">
        <v>1</v>
      </c>
      <c r="B108" s="81"/>
      <c r="C108" s="41" t="s">
        <v>87</v>
      </c>
      <c r="D108" s="82"/>
      <c r="E108" s="47">
        <v>2197.1999999999998</v>
      </c>
      <c r="F108" s="57">
        <f t="shared" si="2"/>
        <v>2197.1999999999998</v>
      </c>
    </row>
    <row r="109" spans="1:6" s="40" customFormat="1" ht="30" customHeight="1">
      <c r="A109" s="40">
        <v>50</v>
      </c>
      <c r="B109" s="50" t="s">
        <v>89</v>
      </c>
      <c r="C109" s="93" t="s">
        <v>64</v>
      </c>
      <c r="D109" s="99" t="s">
        <v>90</v>
      </c>
      <c r="E109" s="62">
        <v>264</v>
      </c>
      <c r="F109" s="57">
        <f t="shared" si="2"/>
        <v>13200</v>
      </c>
    </row>
    <row r="110" spans="1:6" s="40" customFormat="1" ht="31.5" customHeight="1">
      <c r="A110" s="40">
        <v>10</v>
      </c>
      <c r="B110" s="65" t="s">
        <v>91</v>
      </c>
      <c r="C110" s="93"/>
      <c r="D110" s="65" t="s">
        <v>92</v>
      </c>
      <c r="E110" s="62">
        <v>123.6</v>
      </c>
      <c r="F110" s="57">
        <f t="shared" si="2"/>
        <v>1236</v>
      </c>
    </row>
    <row r="111" spans="1:6" s="40" customFormat="1" ht="15" customHeight="1">
      <c r="A111" s="40">
        <v>5</v>
      </c>
      <c r="B111" s="50" t="s">
        <v>93</v>
      </c>
      <c r="C111" s="93"/>
      <c r="D111" s="50" t="s">
        <v>94</v>
      </c>
      <c r="E111" s="47">
        <v>54</v>
      </c>
      <c r="F111" s="57">
        <f t="shared" si="2"/>
        <v>270</v>
      </c>
    </row>
    <row r="112" spans="1:6" s="40" customFormat="1" ht="15" customHeight="1">
      <c r="A112" s="40">
        <v>100</v>
      </c>
      <c r="B112" s="51" t="s">
        <v>128</v>
      </c>
      <c r="C112" s="51"/>
      <c r="D112" s="51"/>
      <c r="E112" s="47">
        <v>6</v>
      </c>
      <c r="F112" s="57">
        <f t="shared" si="2"/>
        <v>600</v>
      </c>
    </row>
    <row r="113" spans="1:10" s="40" customFormat="1" ht="15" customHeight="1">
      <c r="A113" s="40">
        <v>100</v>
      </c>
      <c r="B113" s="89" t="s">
        <v>129</v>
      </c>
      <c r="C113" s="51" t="s">
        <v>96</v>
      </c>
      <c r="D113" s="51"/>
      <c r="E113" s="47">
        <f>35</f>
        <v>35</v>
      </c>
      <c r="F113" s="57">
        <f t="shared" si="2"/>
        <v>3500</v>
      </c>
    </row>
    <row r="114" spans="1:10" s="40" customFormat="1" ht="15" customHeight="1">
      <c r="A114" s="40">
        <v>50</v>
      </c>
      <c r="B114" s="90"/>
      <c r="C114" s="51" t="s">
        <v>130</v>
      </c>
      <c r="D114" s="51"/>
      <c r="E114" s="47">
        <f>42</f>
        <v>42</v>
      </c>
      <c r="F114" s="57">
        <f t="shared" si="2"/>
        <v>2100</v>
      </c>
    </row>
    <row r="115" spans="1:10" s="52" customFormat="1" ht="15" customHeight="1">
      <c r="A115" s="52">
        <v>100</v>
      </c>
      <c r="B115" s="52" t="s">
        <v>97</v>
      </c>
      <c r="C115" s="52" t="s">
        <v>98</v>
      </c>
      <c r="D115" s="41" t="s">
        <v>99</v>
      </c>
      <c r="E115" s="53">
        <v>1.2</v>
      </c>
      <c r="F115" s="57">
        <f t="shared" ref="F115:F136" si="3">E115*A115</f>
        <v>120</v>
      </c>
    </row>
    <row r="116" spans="1:10" s="52" customFormat="1" ht="15" customHeight="1">
      <c r="A116" s="52">
        <v>100</v>
      </c>
      <c r="B116" s="52" t="s">
        <v>100</v>
      </c>
      <c r="C116" s="52" t="s">
        <v>98</v>
      </c>
      <c r="D116" s="41" t="s">
        <v>101</v>
      </c>
      <c r="E116" s="53">
        <v>0.6</v>
      </c>
      <c r="F116" s="57">
        <f t="shared" si="3"/>
        <v>60</v>
      </c>
    </row>
    <row r="117" spans="1:10" s="52" customFormat="1" ht="15" customHeight="1">
      <c r="A117" s="52">
        <v>100</v>
      </c>
      <c r="B117" s="94" t="s">
        <v>102</v>
      </c>
      <c r="C117" s="52" t="s">
        <v>95</v>
      </c>
      <c r="D117" s="81" t="s">
        <v>103</v>
      </c>
      <c r="E117" s="53">
        <v>2.64</v>
      </c>
      <c r="F117" s="57">
        <f t="shared" si="3"/>
        <v>264</v>
      </c>
    </row>
    <row r="118" spans="1:10" s="52" customFormat="1" ht="15" customHeight="1">
      <c r="A118" s="52">
        <v>100</v>
      </c>
      <c r="B118" s="94"/>
      <c r="C118" s="52" t="s">
        <v>96</v>
      </c>
      <c r="D118" s="81"/>
      <c r="E118" s="53">
        <v>3</v>
      </c>
      <c r="F118" s="57">
        <f t="shared" si="3"/>
        <v>300</v>
      </c>
    </row>
    <row r="119" spans="1:10" s="52" customFormat="1" ht="15" customHeight="1">
      <c r="A119" s="52">
        <v>100</v>
      </c>
      <c r="B119" s="98" t="s">
        <v>104</v>
      </c>
      <c r="C119" s="52" t="s">
        <v>105</v>
      </c>
      <c r="D119" s="81" t="s">
        <v>106</v>
      </c>
      <c r="E119" s="53">
        <v>1.56</v>
      </c>
      <c r="F119" s="57">
        <f t="shared" si="3"/>
        <v>156</v>
      </c>
    </row>
    <row r="120" spans="1:10" s="52" customFormat="1" ht="15" customHeight="1">
      <c r="A120" s="52">
        <v>100</v>
      </c>
      <c r="B120" s="98"/>
      <c r="C120" s="52" t="s">
        <v>107</v>
      </c>
      <c r="D120" s="81"/>
      <c r="E120" s="53">
        <v>1.7999999999999998</v>
      </c>
      <c r="F120" s="57">
        <f t="shared" si="3"/>
        <v>179.99999999999997</v>
      </c>
    </row>
    <row r="121" spans="1:10" s="52" customFormat="1" ht="15" customHeight="1">
      <c r="A121" s="52">
        <v>100</v>
      </c>
      <c r="B121" s="94" t="s">
        <v>108</v>
      </c>
      <c r="C121" s="52" t="s">
        <v>95</v>
      </c>
      <c r="D121" s="81" t="s">
        <v>109</v>
      </c>
      <c r="E121" s="53">
        <v>0.6</v>
      </c>
      <c r="F121" s="57">
        <f t="shared" si="3"/>
        <v>60</v>
      </c>
    </row>
    <row r="122" spans="1:10" s="55" customFormat="1" ht="15" customHeight="1">
      <c r="A122" s="52">
        <v>100</v>
      </c>
      <c r="B122" s="94"/>
      <c r="C122" s="52" t="s">
        <v>96</v>
      </c>
      <c r="D122" s="81"/>
      <c r="E122" s="52">
        <v>1.02</v>
      </c>
      <c r="F122" s="57">
        <f t="shared" si="3"/>
        <v>102</v>
      </c>
      <c r="G122" s="52"/>
      <c r="H122" s="52"/>
      <c r="I122" s="52"/>
      <c r="J122" s="52"/>
    </row>
    <row r="123" spans="1:10" s="55" customFormat="1" ht="15" customHeight="1">
      <c r="A123" s="52">
        <v>100</v>
      </c>
      <c r="B123" s="52" t="s">
        <v>110</v>
      </c>
      <c r="C123" s="52" t="s">
        <v>95</v>
      </c>
      <c r="D123" s="41" t="s">
        <v>111</v>
      </c>
      <c r="E123" s="53">
        <v>1.08</v>
      </c>
      <c r="F123" s="57">
        <f t="shared" si="3"/>
        <v>108</v>
      </c>
      <c r="G123" s="52"/>
      <c r="H123" s="52"/>
      <c r="I123" s="52"/>
      <c r="J123" s="52"/>
    </row>
    <row r="124" spans="1:10" s="55" customFormat="1" ht="15" customHeight="1">
      <c r="A124" s="52">
        <v>100</v>
      </c>
      <c r="B124" s="98" t="s">
        <v>112</v>
      </c>
      <c r="C124" s="52" t="s">
        <v>105</v>
      </c>
      <c r="D124" s="81" t="s">
        <v>113</v>
      </c>
      <c r="E124" s="53">
        <v>2.64</v>
      </c>
      <c r="F124" s="57">
        <f t="shared" si="3"/>
        <v>264</v>
      </c>
      <c r="G124" s="52"/>
      <c r="H124" s="52"/>
      <c r="I124" s="52"/>
      <c r="J124" s="52"/>
    </row>
    <row r="125" spans="1:10" s="55" customFormat="1" ht="15" customHeight="1">
      <c r="A125" s="52">
        <v>100</v>
      </c>
      <c r="B125" s="98"/>
      <c r="C125" s="52" t="s">
        <v>107</v>
      </c>
      <c r="D125" s="81"/>
      <c r="E125" s="53">
        <v>3</v>
      </c>
      <c r="F125" s="57">
        <f t="shared" si="3"/>
        <v>300</v>
      </c>
      <c r="G125" s="52"/>
      <c r="H125" s="52"/>
      <c r="I125" s="52"/>
      <c r="J125" s="52"/>
    </row>
    <row r="126" spans="1:10" s="55" customFormat="1" ht="15" customHeight="1">
      <c r="A126" s="52">
        <v>100</v>
      </c>
      <c r="B126" s="94" t="s">
        <v>114</v>
      </c>
      <c r="C126" s="52" t="s">
        <v>95</v>
      </c>
      <c r="D126" s="81" t="s">
        <v>115</v>
      </c>
      <c r="E126" s="53">
        <v>1.7999999999999998</v>
      </c>
      <c r="F126" s="57">
        <f t="shared" si="3"/>
        <v>179.99999999999997</v>
      </c>
      <c r="G126" s="52"/>
      <c r="H126" s="52"/>
      <c r="I126" s="52"/>
      <c r="J126" s="52"/>
    </row>
    <row r="127" spans="1:10" s="55" customFormat="1" ht="15" customHeight="1">
      <c r="A127" s="52">
        <v>100</v>
      </c>
      <c r="B127" s="94"/>
      <c r="C127" s="52" t="s">
        <v>96</v>
      </c>
      <c r="D127" s="81"/>
      <c r="E127" s="53">
        <v>2.04</v>
      </c>
      <c r="F127" s="57">
        <f t="shared" si="3"/>
        <v>204</v>
      </c>
      <c r="G127" s="52"/>
      <c r="H127" s="52"/>
      <c r="I127" s="52"/>
      <c r="J127" s="52"/>
    </row>
    <row r="128" spans="1:10" s="55" customFormat="1" ht="15" customHeight="1">
      <c r="A128" s="52">
        <v>100</v>
      </c>
      <c r="B128" s="52" t="s">
        <v>116</v>
      </c>
      <c r="C128" s="52" t="s">
        <v>98</v>
      </c>
      <c r="D128" s="41" t="s">
        <v>117</v>
      </c>
      <c r="E128" s="53">
        <v>1.08</v>
      </c>
      <c r="F128" s="57">
        <f t="shared" si="3"/>
        <v>108</v>
      </c>
      <c r="G128" s="52"/>
      <c r="H128" s="52"/>
      <c r="I128" s="52"/>
      <c r="J128" s="52"/>
    </row>
    <row r="129" spans="1:11" s="55" customFormat="1" ht="15" customHeight="1">
      <c r="A129" s="52">
        <v>100</v>
      </c>
      <c r="B129" s="94" t="s">
        <v>118</v>
      </c>
      <c r="C129" s="52" t="s">
        <v>95</v>
      </c>
      <c r="D129" s="81" t="s">
        <v>119</v>
      </c>
      <c r="E129" s="53">
        <v>1.7999999999999998</v>
      </c>
      <c r="F129" s="57">
        <f t="shared" si="3"/>
        <v>179.99999999999997</v>
      </c>
      <c r="G129" s="52"/>
      <c r="H129" s="52"/>
      <c r="I129" s="52"/>
      <c r="J129" s="52"/>
    </row>
    <row r="130" spans="1:11" s="55" customFormat="1" ht="15" customHeight="1">
      <c r="A130" s="52">
        <v>100</v>
      </c>
      <c r="B130" s="94"/>
      <c r="C130" s="52" t="s">
        <v>96</v>
      </c>
      <c r="D130" s="81"/>
      <c r="E130" s="53">
        <v>2.04</v>
      </c>
      <c r="F130" s="57">
        <f t="shared" si="3"/>
        <v>204</v>
      </c>
      <c r="G130" s="52"/>
      <c r="H130" s="52"/>
      <c r="I130" s="52"/>
      <c r="J130" s="52"/>
    </row>
    <row r="131" spans="1:11" s="55" customFormat="1" ht="15" customHeight="1">
      <c r="A131" s="54">
        <v>5</v>
      </c>
      <c r="B131" s="83" t="s">
        <v>124</v>
      </c>
      <c r="C131" s="54" t="s">
        <v>123</v>
      </c>
      <c r="D131" s="86" t="s">
        <v>127</v>
      </c>
      <c r="E131" s="53">
        <f>395*0.8</f>
        <v>316</v>
      </c>
      <c r="F131" s="57">
        <f t="shared" ref="F131:F133" si="4">E131*A131</f>
        <v>1580</v>
      </c>
      <c r="G131" s="54"/>
      <c r="H131" s="54"/>
      <c r="I131" s="54"/>
      <c r="J131" s="54"/>
    </row>
    <row r="132" spans="1:11" s="60" customFormat="1" ht="15" customHeight="1">
      <c r="A132" s="54">
        <v>5</v>
      </c>
      <c r="B132" s="84"/>
      <c r="C132" s="54" t="s">
        <v>125</v>
      </c>
      <c r="D132" s="87"/>
      <c r="E132" s="53">
        <f>399*0.85</f>
        <v>339.15</v>
      </c>
      <c r="F132" s="57">
        <f t="shared" si="4"/>
        <v>1695.75</v>
      </c>
      <c r="G132" s="59"/>
      <c r="H132" s="59"/>
      <c r="I132" s="59"/>
      <c r="J132" s="59"/>
    </row>
    <row r="133" spans="1:11" s="60" customFormat="1" ht="15" customHeight="1">
      <c r="A133" s="54">
        <v>3</v>
      </c>
      <c r="B133" s="85"/>
      <c r="C133" s="54" t="s">
        <v>126</v>
      </c>
      <c r="D133" s="88"/>
      <c r="E133" s="53">
        <f>495*0.85</f>
        <v>420.75</v>
      </c>
      <c r="F133" s="57">
        <f t="shared" si="4"/>
        <v>1262.25</v>
      </c>
      <c r="G133" s="59"/>
      <c r="H133" s="59"/>
      <c r="I133" s="59"/>
      <c r="J133" s="59"/>
    </row>
    <row r="134" spans="1:11" s="3" customFormat="1" ht="23.1" customHeight="1">
      <c r="A134" s="11">
        <v>1</v>
      </c>
      <c r="B134" s="12" t="s">
        <v>6</v>
      </c>
      <c r="C134" s="16"/>
      <c r="D134" s="17"/>
      <c r="E134" s="10">
        <v>80</v>
      </c>
      <c r="F134" s="57">
        <f t="shared" si="3"/>
        <v>80</v>
      </c>
      <c r="G134" s="14"/>
      <c r="H134" s="15"/>
      <c r="I134" s="38"/>
    </row>
    <row r="135" spans="1:11" s="3" customFormat="1" ht="30" customHeight="1">
      <c r="A135" s="11">
        <v>1</v>
      </c>
      <c r="B135" s="12" t="s">
        <v>7</v>
      </c>
      <c r="C135" s="16"/>
      <c r="D135" s="17"/>
      <c r="E135" s="10">
        <v>670</v>
      </c>
      <c r="F135" s="57">
        <f t="shared" si="3"/>
        <v>670</v>
      </c>
      <c r="G135" s="14"/>
      <c r="H135" s="15"/>
      <c r="I135" s="38"/>
    </row>
    <row r="136" spans="1:11" s="3" customFormat="1" ht="30" customHeight="1">
      <c r="A136" s="18">
        <v>1</v>
      </c>
      <c r="B136" s="19" t="s">
        <v>8</v>
      </c>
      <c r="C136" s="13"/>
      <c r="D136" s="13">
        <v>35</v>
      </c>
      <c r="E136" s="10">
        <v>35</v>
      </c>
      <c r="F136" s="57">
        <f t="shared" si="3"/>
        <v>35</v>
      </c>
      <c r="G136" s="14"/>
      <c r="H136" s="20"/>
      <c r="I136" s="38"/>
    </row>
    <row r="137" spans="1:11" ht="18.75" customHeight="1">
      <c r="A137" s="21"/>
      <c r="B137" s="22"/>
      <c r="C137" s="23" t="s">
        <v>9</v>
      </c>
      <c r="D137" s="24"/>
      <c r="E137" s="56"/>
      <c r="F137" s="58">
        <f>SUM(F9:F136)</f>
        <v>128523.88560000001</v>
      </c>
      <c r="G137" s="25">
        <f>SUM(G134:G136)</f>
        <v>0</v>
      </c>
      <c r="H137" s="25"/>
      <c r="I137" s="39"/>
      <c r="K137" s="1" t="s">
        <v>10</v>
      </c>
    </row>
    <row r="138" spans="1:11" ht="102" customHeight="1">
      <c r="A138" s="78" t="s">
        <v>11</v>
      </c>
      <c r="B138" s="79"/>
      <c r="C138" s="79"/>
      <c r="D138" s="79"/>
      <c r="E138" s="79"/>
      <c r="F138" s="80"/>
      <c r="G138" s="26"/>
      <c r="H138" s="26"/>
    </row>
    <row r="139" spans="1:11" ht="18.75" customHeight="1">
      <c r="A139" s="26" t="s">
        <v>12</v>
      </c>
      <c r="B139" s="26"/>
      <c r="C139" s="26"/>
      <c r="D139" s="26"/>
      <c r="E139" s="27"/>
      <c r="F139" s="26"/>
      <c r="G139" s="26"/>
      <c r="H139" s="26"/>
    </row>
    <row r="140" spans="1:11" ht="18.75" customHeight="1">
      <c r="A140" s="28" t="s">
        <v>13</v>
      </c>
      <c r="B140" s="29"/>
      <c r="C140" s="26"/>
      <c r="D140" s="26"/>
      <c r="E140" s="27"/>
      <c r="F140" s="26"/>
      <c r="G140" s="26"/>
      <c r="H140" s="26"/>
    </row>
    <row r="141" spans="1:11" ht="18.75" customHeight="1">
      <c r="A141" s="28" t="s">
        <v>14</v>
      </c>
      <c r="B141" s="29"/>
      <c r="C141" s="26"/>
      <c r="D141" s="26"/>
      <c r="E141" s="27"/>
      <c r="F141" s="26"/>
      <c r="G141" s="26"/>
      <c r="H141" s="26"/>
    </row>
    <row r="142" spans="1:11" ht="18.75" customHeight="1">
      <c r="A142" s="68" t="s">
        <v>15</v>
      </c>
      <c r="B142" s="68"/>
      <c r="C142" s="30"/>
      <c r="D142" s="30"/>
      <c r="E142" s="27"/>
      <c r="F142" s="26"/>
      <c r="G142" s="26"/>
      <c r="H142" s="26"/>
    </row>
    <row r="143" spans="1:11" ht="18.75" customHeight="1">
      <c r="A143" s="28" t="s">
        <v>16</v>
      </c>
      <c r="B143" s="28"/>
      <c r="C143" s="26"/>
      <c r="D143" s="26"/>
      <c r="E143" s="27"/>
      <c r="F143" s="26"/>
      <c r="G143" s="26"/>
      <c r="H143" s="26"/>
    </row>
    <row r="144" spans="1:11" ht="18.75" customHeight="1">
      <c r="A144" s="28" t="s">
        <v>17</v>
      </c>
      <c r="B144" s="29"/>
      <c r="C144" s="26"/>
      <c r="D144" s="26"/>
      <c r="E144" s="27"/>
      <c r="F144" s="26"/>
      <c r="G144" s="26"/>
      <c r="H144" s="26"/>
    </row>
    <row r="145" spans="1:8" ht="18.75" customHeight="1">
      <c r="A145" s="28" t="s">
        <v>18</v>
      </c>
      <c r="B145" s="29"/>
      <c r="C145" s="29"/>
      <c r="D145" s="26"/>
      <c r="E145" s="27"/>
      <c r="F145" s="26"/>
      <c r="G145" s="26"/>
      <c r="H145" s="26"/>
    </row>
    <row r="146" spans="1:8" ht="18.75" customHeight="1">
      <c r="A146" s="31" t="s">
        <v>19</v>
      </c>
      <c r="B146" s="32"/>
      <c r="C146" s="32"/>
      <c r="D146" s="26"/>
      <c r="E146" s="27"/>
      <c r="F146" s="26" t="s">
        <v>20</v>
      </c>
      <c r="G146" s="26"/>
      <c r="H146" s="26"/>
    </row>
    <row r="147" spans="1:8" ht="17.25" customHeight="1">
      <c r="A147" s="33" t="s">
        <v>21</v>
      </c>
      <c r="B147" s="33"/>
      <c r="C147" s="26"/>
      <c r="D147" s="26"/>
      <c r="E147" s="34"/>
      <c r="F147" s="26"/>
      <c r="G147" s="26"/>
      <c r="H147" s="26"/>
    </row>
    <row r="148" spans="1:8" ht="24" customHeight="1">
      <c r="A148" s="28" t="s">
        <v>22</v>
      </c>
      <c r="B148" s="28"/>
      <c r="C148" s="26"/>
      <c r="D148" s="26"/>
      <c r="E148" s="34"/>
      <c r="F148" s="26"/>
      <c r="G148" s="26"/>
      <c r="H148" s="26"/>
    </row>
    <row r="149" spans="1:8" ht="18.75" customHeight="1">
      <c r="A149" s="26"/>
      <c r="B149" s="26"/>
      <c r="C149" s="35" t="s">
        <v>23</v>
      </c>
      <c r="D149" s="35"/>
      <c r="E149" s="36"/>
      <c r="F149" s="26"/>
      <c r="G149" s="26"/>
      <c r="H149" s="26"/>
    </row>
    <row r="150" spans="1:8" ht="15">
      <c r="A150" s="26"/>
      <c r="B150" s="8" t="s">
        <v>24</v>
      </c>
      <c r="C150" s="35" t="s">
        <v>25</v>
      </c>
      <c r="D150" s="35"/>
      <c r="E150" s="36"/>
      <c r="F150" s="26"/>
    </row>
    <row r="151" spans="1:8">
      <c r="A151" s="26"/>
      <c r="B151" s="26"/>
      <c r="C151" s="26"/>
      <c r="D151" s="26"/>
      <c r="E151" s="26"/>
      <c r="F151" s="26"/>
    </row>
    <row r="152" spans="1:8">
      <c r="A152" s="26"/>
      <c r="B152" s="26"/>
      <c r="C152" s="26"/>
      <c r="D152" s="26"/>
      <c r="E152" s="26"/>
      <c r="F152" s="26"/>
    </row>
  </sheetData>
  <mergeCells count="66">
    <mergeCell ref="B126:B127"/>
    <mergeCell ref="D126:D127"/>
    <mergeCell ref="B129:B130"/>
    <mergeCell ref="D129:D130"/>
    <mergeCell ref="D21:D25"/>
    <mergeCell ref="B119:B120"/>
    <mergeCell ref="D119:D120"/>
    <mergeCell ref="B121:B122"/>
    <mergeCell ref="D121:D122"/>
    <mergeCell ref="B124:B125"/>
    <mergeCell ref="D124:D125"/>
    <mergeCell ref="B117:B118"/>
    <mergeCell ref="D117:D118"/>
    <mergeCell ref="C109:C111"/>
    <mergeCell ref="B100:B108"/>
    <mergeCell ref="D100:D102"/>
    <mergeCell ref="D103:D106"/>
    <mergeCell ref="D107:D108"/>
    <mergeCell ref="B85:B89"/>
    <mergeCell ref="D85:D89"/>
    <mergeCell ref="B90:B99"/>
    <mergeCell ref="D90:D93"/>
    <mergeCell ref="D94:D97"/>
    <mergeCell ref="D98:D99"/>
    <mergeCell ref="B70:B74"/>
    <mergeCell ref="D70:D74"/>
    <mergeCell ref="B75:B79"/>
    <mergeCell ref="D75:D79"/>
    <mergeCell ref="B80:B84"/>
    <mergeCell ref="D80:D84"/>
    <mergeCell ref="B54:B58"/>
    <mergeCell ref="D54:D58"/>
    <mergeCell ref="B60:B64"/>
    <mergeCell ref="D60:D64"/>
    <mergeCell ref="B65:B69"/>
    <mergeCell ref="D65:D69"/>
    <mergeCell ref="B50:B53"/>
    <mergeCell ref="D50:D53"/>
    <mergeCell ref="B38:B45"/>
    <mergeCell ref="D38:D41"/>
    <mergeCell ref="D42:D45"/>
    <mergeCell ref="B46:B49"/>
    <mergeCell ref="D46:D49"/>
    <mergeCell ref="D36:D37"/>
    <mergeCell ref="B26:B29"/>
    <mergeCell ref="D26:D29"/>
    <mergeCell ref="B30:B33"/>
    <mergeCell ref="D30:D33"/>
    <mergeCell ref="B34:B35"/>
    <mergeCell ref="D34:D35"/>
    <mergeCell ref="B21:B25"/>
    <mergeCell ref="A142:B142"/>
    <mergeCell ref="A1:F2"/>
    <mergeCell ref="A4:C6"/>
    <mergeCell ref="A3:E3"/>
    <mergeCell ref="A138:F138"/>
    <mergeCell ref="B9:B12"/>
    <mergeCell ref="D9:D12"/>
    <mergeCell ref="B13:B16"/>
    <mergeCell ref="D13:D16"/>
    <mergeCell ref="B17:B20"/>
    <mergeCell ref="D17:D20"/>
    <mergeCell ref="B131:B133"/>
    <mergeCell ref="D131:D133"/>
    <mergeCell ref="B113:B114"/>
    <mergeCell ref="B36:B37"/>
  </mergeCells>
  <pageMargins left="0.59027777777777779" right="0.30972222222222223" top="0.59027777777777779" bottom="0.59027777777777779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 SEGUNDA IMPORTAÇÃO</vt:lpstr>
    </vt:vector>
  </TitlesOfParts>
  <Company>nabjaggom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闂傚鎸堕崐銏犖涢崨濠庡仾</dc:creator>
  <cp:lastModifiedBy>Beunka</cp:lastModifiedBy>
  <cp:revision/>
  <cp:lastPrinted>2018-06-19T22:06:23Z</cp:lastPrinted>
  <dcterms:created xsi:type="dcterms:W3CDTF">2003-09-05T09:22:06Z</dcterms:created>
  <dcterms:modified xsi:type="dcterms:W3CDTF">2019-01-15T16:24:49Z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2052-9.1.0.4885</vt:lpwstr>
  </property>
  <property fmtid="{D5CDD505-2E9C-101B-9397-08002B2CF9AE}" pid="3" name="TBCO_ScreenResolution">
    <vt:lpwstr>96 96 1280 1024</vt:lpwstr>
  </property>
</Properties>
</file>